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 activeTab="3"/>
  </bookViews>
  <sheets>
    <sheet name="7.市对区税收返还和一般转移支付" sheetId="3" r:id="rId1"/>
    <sheet name="8.一般公专项转移支付" sheetId="4" r:id="rId2"/>
    <sheet name="9.基金专项转移支付" sheetId="6" r:id="rId3"/>
    <sheet name="10.直达资金" sheetId="7" r:id="rId4"/>
    <sheet name="11.政府购买服务" sheetId="2" r:id="rId5"/>
  </sheets>
  <definedNames>
    <definedName name="_xlnm.Print_Area" localSheetId="4">'11.政府购买服务'!$A$1:$D$25</definedName>
    <definedName name="_xlnm.Print_Titles" localSheetId="4">'11.政府购买服务'!$1:$5</definedName>
    <definedName name="_xlnm.Print_Area" localSheetId="3">'10.直达资金'!$A$1:$J$16</definedName>
    <definedName name="_xlnm.Print_Titles" localSheetId="3">'10.直达资金'!$1:$5</definedName>
  </definedNames>
  <calcPr calcId="144525"/>
</workbook>
</file>

<file path=xl/sharedStrings.xml><?xml version="1.0" encoding="utf-8"?>
<sst xmlns="http://schemas.openxmlformats.org/spreadsheetml/2006/main" count="288" uniqueCount="235">
  <si>
    <t>表七</t>
  </si>
  <si>
    <t>北京市密云区2025年市对区税收返还和一般性转移支付情况表</t>
  </si>
  <si>
    <t>单位：万元</t>
  </si>
  <si>
    <t>序号</t>
  </si>
  <si>
    <t>项目</t>
  </si>
  <si>
    <t>一般公共预算</t>
  </si>
  <si>
    <t>总体</t>
  </si>
  <si>
    <t>税收返还</t>
  </si>
  <si>
    <t>体制补助及可统筹使用的一般转移支付</t>
  </si>
  <si>
    <t>（1）</t>
  </si>
  <si>
    <t>体制补助</t>
  </si>
  <si>
    <t>（2）</t>
  </si>
  <si>
    <t>均衡性转移支付支出</t>
  </si>
  <si>
    <t>（3）</t>
  </si>
  <si>
    <t>落实功能区定位转移支付</t>
  </si>
  <si>
    <t>（4）</t>
  </si>
  <si>
    <t>固定数额补助</t>
  </si>
  <si>
    <t>（5）</t>
  </si>
  <si>
    <t>革命老区转移支付</t>
  </si>
  <si>
    <t>（6）</t>
  </si>
  <si>
    <t>基本公共服务均等化转移支付</t>
  </si>
  <si>
    <t>（7）</t>
  </si>
  <si>
    <t>重点生态功能区转移支付</t>
  </si>
  <si>
    <t>3</t>
  </si>
  <si>
    <t>具有专项用途的一般转移支付</t>
  </si>
  <si>
    <t>政策性转移支付</t>
  </si>
  <si>
    <t>教育转移支付</t>
  </si>
  <si>
    <t>残疾人事业等转移支付</t>
  </si>
  <si>
    <t>经济结构调整转移支付</t>
  </si>
  <si>
    <t>其他具有专项用途的一般转移支付</t>
  </si>
  <si>
    <t>退税减税降费转移支付</t>
  </si>
  <si>
    <t>结算补助</t>
  </si>
  <si>
    <t>表八</t>
  </si>
  <si>
    <t>北京市密云区2025年市对区一般公共预算
专项转移支付分项目情况表</t>
  </si>
  <si>
    <t>合计</t>
  </si>
  <si>
    <t>一般公共服务支出</t>
  </si>
  <si>
    <r>
      <rPr>
        <sz val="12"/>
        <color theme="1"/>
        <rFont val="宋体"/>
        <charset val="134"/>
      </rPr>
      <t>（</t>
    </r>
    <r>
      <rPr>
        <sz val="12"/>
        <color theme="1"/>
        <rFont val="Times New Roman"/>
        <charset val="134"/>
      </rPr>
      <t>1</t>
    </r>
    <r>
      <rPr>
        <sz val="12"/>
        <color theme="1"/>
        <rFont val="宋体"/>
        <charset val="134"/>
      </rPr>
      <t>）</t>
    </r>
  </si>
  <si>
    <t>京台京港基层交流专项补助资金</t>
  </si>
  <si>
    <r>
      <rPr>
        <sz val="12"/>
        <color theme="1"/>
        <rFont val="宋体"/>
        <charset val="134"/>
      </rPr>
      <t>（</t>
    </r>
    <r>
      <rPr>
        <sz val="12"/>
        <color theme="1"/>
        <rFont val="Times New Roman"/>
        <charset val="134"/>
      </rPr>
      <t>2</t>
    </r>
    <r>
      <rPr>
        <sz val="12"/>
        <color theme="1"/>
        <rFont val="宋体"/>
        <charset val="134"/>
      </rPr>
      <t>）</t>
    </r>
  </si>
  <si>
    <t>综治工作市对区奖励经费资金</t>
  </si>
  <si>
    <t>国防支出</t>
  </si>
  <si>
    <t>政法国防专项转移支付</t>
  </si>
  <si>
    <t>教育支出</t>
  </si>
  <si>
    <t>基础建设</t>
  </si>
  <si>
    <t>学前教育免保育教育费市级补助资金</t>
  </si>
  <si>
    <t>教育改革发展专项资金</t>
  </si>
  <si>
    <t>中小学生实践活动补助经费</t>
  </si>
  <si>
    <t>（8）</t>
  </si>
  <si>
    <t>教育改革发展专项转移支付（高水平社团、食堂提升等）</t>
  </si>
  <si>
    <t>（9）</t>
  </si>
  <si>
    <t>普惠性幼儿园及普惠托育市级补助资金</t>
  </si>
  <si>
    <t>（10）</t>
  </si>
  <si>
    <t>受灾学校修缮恢复项目</t>
  </si>
  <si>
    <t>（11）</t>
  </si>
  <si>
    <t>中小学校办学装备提升项目市级启动经费</t>
  </si>
  <si>
    <t>社会保障和就业支出</t>
  </si>
  <si>
    <r>
      <rPr>
        <sz val="12"/>
        <color theme="1"/>
        <rFont val="宋体"/>
        <charset val="134"/>
      </rPr>
      <t>（</t>
    </r>
    <r>
      <rPr>
        <sz val="12"/>
        <color theme="1"/>
        <rFont val="Times New Roman"/>
        <charset val="134"/>
      </rPr>
      <t>12</t>
    </r>
    <r>
      <rPr>
        <sz val="12"/>
        <color theme="1"/>
        <rFont val="宋体"/>
        <charset val="134"/>
      </rPr>
      <t>）</t>
    </r>
  </si>
  <si>
    <t>义务兵优待金</t>
  </si>
  <si>
    <r>
      <rPr>
        <sz val="12"/>
        <color theme="1"/>
        <rFont val="宋体"/>
        <charset val="134"/>
      </rPr>
      <t>（</t>
    </r>
    <r>
      <rPr>
        <sz val="12"/>
        <color theme="1"/>
        <rFont val="Times New Roman"/>
        <charset val="134"/>
      </rPr>
      <t>13</t>
    </r>
    <r>
      <rPr>
        <sz val="12"/>
        <color theme="1"/>
        <rFont val="宋体"/>
        <charset val="134"/>
      </rPr>
      <t>）</t>
    </r>
  </si>
  <si>
    <t>中央退役安置资金</t>
  </si>
  <si>
    <r>
      <rPr>
        <sz val="12"/>
        <color theme="1"/>
        <rFont val="宋体"/>
        <charset val="134"/>
      </rPr>
      <t>（</t>
    </r>
    <r>
      <rPr>
        <sz val="12"/>
        <color theme="1"/>
        <rFont val="Times New Roman"/>
        <charset val="134"/>
      </rPr>
      <t>14</t>
    </r>
    <r>
      <rPr>
        <sz val="12"/>
        <color theme="1"/>
        <rFont val="宋体"/>
        <charset val="134"/>
      </rPr>
      <t>）</t>
    </r>
  </si>
  <si>
    <t>军队转业干部安置资金</t>
  </si>
  <si>
    <r>
      <rPr>
        <sz val="12"/>
        <color theme="1"/>
        <rFont val="宋体"/>
        <charset val="134"/>
      </rPr>
      <t>（</t>
    </r>
    <r>
      <rPr>
        <sz val="12"/>
        <color theme="1"/>
        <rFont val="Times New Roman"/>
        <charset val="134"/>
      </rPr>
      <t>15</t>
    </r>
    <r>
      <rPr>
        <sz val="12"/>
        <color theme="1"/>
        <rFont val="宋体"/>
        <charset val="134"/>
      </rPr>
      <t>）</t>
    </r>
  </si>
  <si>
    <t>中央优抚对象补助经费</t>
  </si>
  <si>
    <t>卫生健康支出</t>
  </si>
  <si>
    <r>
      <rPr>
        <sz val="12"/>
        <color theme="1"/>
        <rFont val="宋体"/>
        <charset val="134"/>
      </rPr>
      <t>（</t>
    </r>
    <r>
      <rPr>
        <sz val="12"/>
        <color theme="1"/>
        <rFont val="Times New Roman"/>
        <charset val="134"/>
      </rPr>
      <t>16</t>
    </r>
    <r>
      <rPr>
        <sz val="12"/>
        <color theme="1"/>
        <rFont val="宋体"/>
        <charset val="134"/>
      </rPr>
      <t>）</t>
    </r>
  </si>
  <si>
    <t>基本建设区级项目</t>
  </si>
  <si>
    <r>
      <rPr>
        <sz val="12"/>
        <color theme="1"/>
        <rFont val="宋体"/>
        <charset val="134"/>
      </rPr>
      <t>（</t>
    </r>
    <r>
      <rPr>
        <sz val="12"/>
        <color theme="1"/>
        <rFont val="Times New Roman"/>
        <charset val="134"/>
      </rPr>
      <t>17</t>
    </r>
    <r>
      <rPr>
        <sz val="12"/>
        <color theme="1"/>
        <rFont val="宋体"/>
        <charset val="134"/>
      </rPr>
      <t>）</t>
    </r>
  </si>
  <si>
    <t>农村地区社区卫生机构人员岗位补助资金</t>
  </si>
  <si>
    <r>
      <rPr>
        <sz val="12"/>
        <color theme="1"/>
        <rFont val="宋体"/>
        <charset val="134"/>
      </rPr>
      <t>（</t>
    </r>
    <r>
      <rPr>
        <sz val="12"/>
        <color theme="1"/>
        <rFont val="Times New Roman"/>
        <charset val="134"/>
      </rPr>
      <t>18</t>
    </r>
    <r>
      <rPr>
        <sz val="12"/>
        <color theme="1"/>
        <rFont val="宋体"/>
        <charset val="134"/>
      </rPr>
      <t>）</t>
    </r>
  </si>
  <si>
    <t>重大公共卫生服务补助资金</t>
  </si>
  <si>
    <r>
      <rPr>
        <sz val="12"/>
        <color theme="1"/>
        <rFont val="宋体"/>
        <charset val="134"/>
      </rPr>
      <t>（</t>
    </r>
    <r>
      <rPr>
        <sz val="12"/>
        <color theme="1"/>
        <rFont val="Times New Roman"/>
        <charset val="134"/>
      </rPr>
      <t>19</t>
    </r>
    <r>
      <rPr>
        <sz val="12"/>
        <color theme="1"/>
        <rFont val="宋体"/>
        <charset val="134"/>
      </rPr>
      <t>）</t>
    </r>
  </si>
  <si>
    <t>中央医疗服务与保障能力提升补助资金（医疗保障服务能力建设部分）</t>
  </si>
  <si>
    <r>
      <rPr>
        <sz val="12"/>
        <color theme="1"/>
        <rFont val="宋体"/>
        <charset val="134"/>
      </rPr>
      <t>（</t>
    </r>
    <r>
      <rPr>
        <sz val="12"/>
        <color theme="1"/>
        <rFont val="Times New Roman"/>
        <charset val="134"/>
      </rPr>
      <t>20</t>
    </r>
    <r>
      <rPr>
        <sz val="12"/>
        <color theme="1"/>
        <rFont val="宋体"/>
        <charset val="134"/>
      </rPr>
      <t>）</t>
    </r>
  </si>
  <si>
    <t>促进基层中医药传承创新发展经费</t>
  </si>
  <si>
    <r>
      <rPr>
        <sz val="12"/>
        <color theme="1"/>
        <rFont val="宋体"/>
        <charset val="134"/>
      </rPr>
      <t>（</t>
    </r>
    <r>
      <rPr>
        <sz val="12"/>
        <color theme="1"/>
        <rFont val="Times New Roman"/>
        <charset val="134"/>
      </rPr>
      <t>21</t>
    </r>
    <r>
      <rPr>
        <sz val="12"/>
        <color theme="1"/>
        <rFont val="宋体"/>
        <charset val="134"/>
      </rPr>
      <t>）</t>
    </r>
  </si>
  <si>
    <t>灾后能力恢复建设项目资金</t>
  </si>
  <si>
    <t>节能环保支出</t>
  </si>
  <si>
    <r>
      <rPr>
        <sz val="12"/>
        <color theme="1"/>
        <rFont val="宋体"/>
        <charset val="134"/>
      </rPr>
      <t>（</t>
    </r>
    <r>
      <rPr>
        <sz val="12"/>
        <color theme="1"/>
        <rFont val="Times New Roman"/>
        <charset val="134"/>
      </rPr>
      <t>22</t>
    </r>
    <r>
      <rPr>
        <sz val="12"/>
        <color theme="1"/>
        <rFont val="宋体"/>
        <charset val="134"/>
      </rPr>
      <t>）</t>
    </r>
  </si>
  <si>
    <t>污染防治专项转移支付资金</t>
  </si>
  <si>
    <r>
      <rPr>
        <sz val="12"/>
        <color theme="1"/>
        <rFont val="宋体"/>
        <charset val="134"/>
      </rPr>
      <t>（</t>
    </r>
    <r>
      <rPr>
        <sz val="12"/>
        <color theme="1"/>
        <rFont val="Times New Roman"/>
        <charset val="134"/>
      </rPr>
      <t>23</t>
    </r>
    <r>
      <rPr>
        <sz val="12"/>
        <color theme="1"/>
        <rFont val="宋体"/>
        <charset val="134"/>
      </rPr>
      <t>）</t>
    </r>
  </si>
  <si>
    <t>中央农村环境整治资金</t>
  </si>
  <si>
    <r>
      <rPr>
        <sz val="12"/>
        <color theme="1"/>
        <rFont val="宋体"/>
        <charset val="134"/>
      </rPr>
      <t>（</t>
    </r>
    <r>
      <rPr>
        <sz val="12"/>
        <color theme="1"/>
        <rFont val="Times New Roman"/>
        <charset val="134"/>
      </rPr>
      <t>24</t>
    </r>
    <r>
      <rPr>
        <sz val="12"/>
        <color theme="1"/>
        <rFont val="宋体"/>
        <charset val="134"/>
      </rPr>
      <t>）</t>
    </r>
  </si>
  <si>
    <t>中央大气污染防治资金</t>
  </si>
  <si>
    <r>
      <rPr>
        <sz val="12"/>
        <color theme="1"/>
        <rFont val="宋体"/>
        <charset val="134"/>
      </rPr>
      <t>（</t>
    </r>
    <r>
      <rPr>
        <sz val="12"/>
        <color theme="1"/>
        <rFont val="Times New Roman"/>
        <charset val="134"/>
      </rPr>
      <t>25</t>
    </r>
    <r>
      <rPr>
        <sz val="12"/>
        <color theme="1"/>
        <rFont val="宋体"/>
        <charset val="134"/>
      </rPr>
      <t>）</t>
    </r>
  </si>
  <si>
    <r>
      <rPr>
        <sz val="12"/>
        <color theme="1"/>
        <rFont val="宋体"/>
        <charset val="134"/>
      </rPr>
      <t>（</t>
    </r>
    <r>
      <rPr>
        <sz val="12"/>
        <color theme="1"/>
        <rFont val="Times New Roman"/>
        <charset val="134"/>
      </rPr>
      <t>26</t>
    </r>
    <r>
      <rPr>
        <sz val="12"/>
        <color theme="1"/>
        <rFont val="宋体"/>
        <charset val="134"/>
      </rPr>
      <t>）</t>
    </r>
  </si>
  <si>
    <t>冬季清洁取暖项目</t>
  </si>
  <si>
    <r>
      <rPr>
        <sz val="12"/>
        <color theme="1"/>
        <rFont val="宋体"/>
        <charset val="134"/>
      </rPr>
      <t>（</t>
    </r>
    <r>
      <rPr>
        <sz val="12"/>
        <color theme="1"/>
        <rFont val="Times New Roman"/>
        <charset val="134"/>
      </rPr>
      <t>27</t>
    </r>
    <r>
      <rPr>
        <sz val="12"/>
        <color theme="1"/>
        <rFont val="宋体"/>
        <charset val="134"/>
      </rPr>
      <t>）</t>
    </r>
  </si>
  <si>
    <t>农村地区清洁取暖设备灾后恢复资金</t>
  </si>
  <si>
    <t>城乡社区支出</t>
  </si>
  <si>
    <r>
      <rPr>
        <sz val="12"/>
        <color theme="1"/>
        <rFont val="宋体"/>
        <charset val="134"/>
      </rPr>
      <t>（</t>
    </r>
    <r>
      <rPr>
        <sz val="12"/>
        <color theme="1"/>
        <rFont val="Times New Roman"/>
        <charset val="134"/>
      </rPr>
      <t>28</t>
    </r>
    <r>
      <rPr>
        <sz val="12"/>
        <color theme="1"/>
        <rFont val="宋体"/>
        <charset val="134"/>
      </rPr>
      <t>）</t>
    </r>
  </si>
  <si>
    <r>
      <rPr>
        <sz val="12"/>
        <color theme="1"/>
        <rFont val="宋体"/>
        <charset val="134"/>
      </rPr>
      <t>（</t>
    </r>
    <r>
      <rPr>
        <sz val="12"/>
        <color theme="1"/>
        <rFont val="Times New Roman"/>
        <charset val="134"/>
      </rPr>
      <t>29</t>
    </r>
    <r>
      <rPr>
        <sz val="12"/>
        <color theme="1"/>
        <rFont val="宋体"/>
        <charset val="134"/>
      </rPr>
      <t>）</t>
    </r>
  </si>
  <si>
    <t>生活垃圾分类以奖代补专项清算资金</t>
  </si>
  <si>
    <r>
      <rPr>
        <sz val="12"/>
        <color theme="1"/>
        <rFont val="宋体"/>
        <charset val="134"/>
      </rPr>
      <t>（</t>
    </r>
    <r>
      <rPr>
        <sz val="12"/>
        <color theme="1"/>
        <rFont val="Times New Roman"/>
        <charset val="134"/>
      </rPr>
      <t>30</t>
    </r>
    <r>
      <rPr>
        <sz val="12"/>
        <color theme="1"/>
        <rFont val="宋体"/>
        <charset val="134"/>
      </rPr>
      <t>）</t>
    </r>
  </si>
  <si>
    <t>垃圾分类专项补助资金</t>
  </si>
  <si>
    <r>
      <rPr>
        <sz val="12"/>
        <color theme="1"/>
        <rFont val="宋体"/>
        <charset val="134"/>
      </rPr>
      <t>（</t>
    </r>
    <r>
      <rPr>
        <sz val="12"/>
        <color theme="1"/>
        <rFont val="Times New Roman"/>
        <charset val="134"/>
      </rPr>
      <t>31</t>
    </r>
    <r>
      <rPr>
        <sz val="12"/>
        <color theme="1"/>
        <rFont val="宋体"/>
        <charset val="134"/>
      </rPr>
      <t>）</t>
    </r>
  </si>
  <si>
    <t>居住区电动自行车充电设施建设以奖代补转移支付资金</t>
  </si>
  <si>
    <r>
      <rPr>
        <sz val="12"/>
        <color theme="1"/>
        <rFont val="宋体"/>
        <charset val="134"/>
      </rPr>
      <t>（</t>
    </r>
    <r>
      <rPr>
        <sz val="12"/>
        <color theme="1"/>
        <rFont val="Times New Roman"/>
        <charset val="134"/>
      </rPr>
      <t>32</t>
    </r>
    <r>
      <rPr>
        <sz val="12"/>
        <color theme="1"/>
        <rFont val="宋体"/>
        <charset val="134"/>
      </rPr>
      <t>）</t>
    </r>
  </si>
  <si>
    <t>首都环境建设市级重点项目专项转移支付 清算资金</t>
  </si>
  <si>
    <t>农林水支出</t>
  </si>
  <si>
    <r>
      <rPr>
        <sz val="12"/>
        <color theme="1"/>
        <rFont val="宋体"/>
        <charset val="134"/>
      </rPr>
      <t>（</t>
    </r>
    <r>
      <rPr>
        <sz val="12"/>
        <color theme="1"/>
        <rFont val="Times New Roman"/>
        <charset val="134"/>
      </rPr>
      <t>33</t>
    </r>
    <r>
      <rPr>
        <sz val="12"/>
        <color theme="1"/>
        <rFont val="宋体"/>
        <charset val="134"/>
      </rPr>
      <t>）</t>
    </r>
  </si>
  <si>
    <r>
      <rPr>
        <sz val="12"/>
        <color theme="1"/>
        <rFont val="宋体"/>
        <charset val="134"/>
      </rPr>
      <t>（</t>
    </r>
    <r>
      <rPr>
        <sz val="12"/>
        <color theme="1"/>
        <rFont val="Times New Roman"/>
        <charset val="134"/>
      </rPr>
      <t>34</t>
    </r>
    <r>
      <rPr>
        <sz val="12"/>
        <color theme="1"/>
        <rFont val="宋体"/>
        <charset val="134"/>
      </rPr>
      <t>）</t>
    </r>
  </si>
  <si>
    <t>中央财政支持普惠金融发展示范区奖补资金</t>
  </si>
  <si>
    <r>
      <rPr>
        <sz val="12"/>
        <color theme="1"/>
        <rFont val="宋体"/>
        <charset val="134"/>
      </rPr>
      <t>（</t>
    </r>
    <r>
      <rPr>
        <sz val="12"/>
        <color theme="1"/>
        <rFont val="Times New Roman"/>
        <charset val="134"/>
      </rPr>
      <t>35</t>
    </r>
    <r>
      <rPr>
        <sz val="12"/>
        <color theme="1"/>
        <rFont val="宋体"/>
        <charset val="134"/>
      </rPr>
      <t>）</t>
    </r>
  </si>
  <si>
    <t>中央财政衔接推进乡村振兴补助</t>
  </si>
  <si>
    <r>
      <rPr>
        <sz val="12"/>
        <color theme="1"/>
        <rFont val="宋体"/>
        <charset val="134"/>
      </rPr>
      <t>（</t>
    </r>
    <r>
      <rPr>
        <sz val="12"/>
        <color theme="1"/>
        <rFont val="Times New Roman"/>
        <charset val="134"/>
      </rPr>
      <t>36</t>
    </r>
    <r>
      <rPr>
        <sz val="12"/>
        <color theme="1"/>
        <rFont val="宋体"/>
        <charset val="134"/>
      </rPr>
      <t>）</t>
    </r>
  </si>
  <si>
    <t>中央财政农业生态资源保护资金</t>
  </si>
  <si>
    <r>
      <rPr>
        <sz val="12"/>
        <color theme="1"/>
        <rFont val="宋体"/>
        <charset val="134"/>
      </rPr>
      <t>（</t>
    </r>
    <r>
      <rPr>
        <sz val="12"/>
        <color theme="1"/>
        <rFont val="Times New Roman"/>
        <charset val="134"/>
      </rPr>
      <t>37</t>
    </r>
    <r>
      <rPr>
        <sz val="12"/>
        <color theme="1"/>
        <rFont val="宋体"/>
        <charset val="134"/>
      </rPr>
      <t>）</t>
    </r>
  </si>
  <si>
    <t>中央财政农村综合改革转移支付项目</t>
  </si>
  <si>
    <r>
      <rPr>
        <sz val="12"/>
        <color theme="1"/>
        <rFont val="宋体"/>
        <charset val="134"/>
      </rPr>
      <t>（</t>
    </r>
    <r>
      <rPr>
        <sz val="12"/>
        <color theme="1"/>
        <rFont val="Times New Roman"/>
        <charset val="134"/>
      </rPr>
      <t>38</t>
    </r>
    <r>
      <rPr>
        <sz val="12"/>
        <color theme="1"/>
        <rFont val="宋体"/>
        <charset val="134"/>
      </rPr>
      <t>）</t>
    </r>
  </si>
  <si>
    <t>中央财政耕地建设与利用资金</t>
  </si>
  <si>
    <r>
      <rPr>
        <sz val="12"/>
        <color theme="1"/>
        <rFont val="宋体"/>
        <charset val="134"/>
      </rPr>
      <t>（</t>
    </r>
    <r>
      <rPr>
        <sz val="12"/>
        <color theme="1"/>
        <rFont val="Times New Roman"/>
        <charset val="134"/>
      </rPr>
      <t>39</t>
    </r>
    <r>
      <rPr>
        <sz val="12"/>
        <color theme="1"/>
        <rFont val="宋体"/>
        <charset val="134"/>
      </rPr>
      <t>）</t>
    </r>
  </si>
  <si>
    <t>水务改革发展专项资金</t>
  </si>
  <si>
    <r>
      <rPr>
        <sz val="12"/>
        <color theme="1"/>
        <rFont val="宋体"/>
        <charset val="134"/>
      </rPr>
      <t>（</t>
    </r>
    <r>
      <rPr>
        <sz val="12"/>
        <color theme="1"/>
        <rFont val="Times New Roman"/>
        <charset val="134"/>
      </rPr>
      <t>40</t>
    </r>
    <r>
      <rPr>
        <sz val="12"/>
        <color theme="1"/>
        <rFont val="宋体"/>
        <charset val="134"/>
      </rPr>
      <t>）</t>
    </r>
  </si>
  <si>
    <t>普惠金融发展专项资金</t>
  </si>
  <si>
    <r>
      <rPr>
        <sz val="12"/>
        <color theme="1"/>
        <rFont val="宋体"/>
        <charset val="134"/>
      </rPr>
      <t>（</t>
    </r>
    <r>
      <rPr>
        <sz val="12"/>
        <color theme="1"/>
        <rFont val="Times New Roman"/>
        <charset val="134"/>
      </rPr>
      <t>41</t>
    </r>
    <r>
      <rPr>
        <sz val="12"/>
        <color theme="1"/>
        <rFont val="宋体"/>
        <charset val="134"/>
      </rPr>
      <t>）</t>
    </r>
  </si>
  <si>
    <t>农业农村改革发展专项资金</t>
  </si>
  <si>
    <r>
      <rPr>
        <sz val="12"/>
        <color theme="1"/>
        <rFont val="宋体"/>
        <charset val="134"/>
      </rPr>
      <t>（</t>
    </r>
    <r>
      <rPr>
        <sz val="12"/>
        <color theme="1"/>
        <rFont val="Times New Roman"/>
        <charset val="134"/>
      </rPr>
      <t>42</t>
    </r>
    <r>
      <rPr>
        <sz val="12"/>
        <color theme="1"/>
        <rFont val="宋体"/>
        <charset val="134"/>
      </rPr>
      <t>）</t>
    </r>
  </si>
  <si>
    <t>林业改革发展专项资金</t>
  </si>
  <si>
    <r>
      <rPr>
        <sz val="12"/>
        <color theme="1"/>
        <rFont val="宋体"/>
        <charset val="134"/>
      </rPr>
      <t>（</t>
    </r>
    <r>
      <rPr>
        <sz val="12"/>
        <color theme="1"/>
        <rFont val="Times New Roman"/>
        <charset val="134"/>
      </rPr>
      <t>43</t>
    </r>
    <r>
      <rPr>
        <sz val="12"/>
        <color theme="1"/>
        <rFont val="宋体"/>
        <charset val="134"/>
      </rPr>
      <t>）</t>
    </r>
  </si>
  <si>
    <t>农业防灾减灾和水利救灾资金</t>
  </si>
  <si>
    <r>
      <rPr>
        <sz val="12"/>
        <color theme="1"/>
        <rFont val="宋体"/>
        <charset val="134"/>
      </rPr>
      <t>（</t>
    </r>
    <r>
      <rPr>
        <sz val="12"/>
        <color theme="1"/>
        <rFont val="Times New Roman"/>
        <charset val="134"/>
      </rPr>
      <t>44</t>
    </r>
    <r>
      <rPr>
        <sz val="12"/>
        <color theme="1"/>
        <rFont val="宋体"/>
        <charset val="134"/>
      </rPr>
      <t>）</t>
    </r>
  </si>
  <si>
    <t>乡村振兴产业综合发展和农田灌溉能力提升试点项目资金</t>
  </si>
  <si>
    <r>
      <rPr>
        <sz val="12"/>
        <color theme="1"/>
        <rFont val="宋体"/>
        <charset val="134"/>
      </rPr>
      <t>（</t>
    </r>
    <r>
      <rPr>
        <sz val="12"/>
        <color theme="1"/>
        <rFont val="Times New Roman"/>
        <charset val="134"/>
      </rPr>
      <t>45</t>
    </r>
    <r>
      <rPr>
        <sz val="12"/>
        <color theme="1"/>
        <rFont val="宋体"/>
        <charset val="134"/>
      </rPr>
      <t>）</t>
    </r>
  </si>
  <si>
    <t>密云水库水源储备成本资金</t>
  </si>
  <si>
    <r>
      <rPr>
        <sz val="12"/>
        <color theme="1"/>
        <rFont val="宋体"/>
        <charset val="134"/>
      </rPr>
      <t>（</t>
    </r>
    <r>
      <rPr>
        <sz val="12"/>
        <color theme="1"/>
        <rFont val="Times New Roman"/>
        <charset val="134"/>
      </rPr>
      <t>46</t>
    </r>
    <r>
      <rPr>
        <sz val="12"/>
        <color theme="1"/>
        <rFont val="宋体"/>
        <charset val="134"/>
      </rPr>
      <t>）</t>
    </r>
  </si>
  <si>
    <t>水务改革发展专项转移支付资金</t>
  </si>
  <si>
    <r>
      <rPr>
        <sz val="12"/>
        <color theme="1"/>
        <rFont val="宋体"/>
        <charset val="134"/>
      </rPr>
      <t>（</t>
    </r>
    <r>
      <rPr>
        <sz val="12"/>
        <color theme="1"/>
        <rFont val="Times New Roman"/>
        <charset val="134"/>
      </rPr>
      <t>47</t>
    </r>
    <r>
      <rPr>
        <sz val="12"/>
        <color theme="1"/>
        <rFont val="宋体"/>
        <charset val="134"/>
      </rPr>
      <t>）</t>
    </r>
  </si>
  <si>
    <t>“25·7”灾后恢复重建项目资金</t>
  </si>
  <si>
    <r>
      <rPr>
        <sz val="12"/>
        <color theme="1"/>
        <rFont val="宋体"/>
        <charset val="134"/>
      </rPr>
      <t>（</t>
    </r>
    <r>
      <rPr>
        <sz val="12"/>
        <color theme="1"/>
        <rFont val="Times New Roman"/>
        <charset val="134"/>
      </rPr>
      <t>48</t>
    </r>
    <r>
      <rPr>
        <sz val="12"/>
        <color theme="1"/>
        <rFont val="宋体"/>
        <charset val="134"/>
      </rPr>
      <t>）</t>
    </r>
  </si>
  <si>
    <t>农业经营主体能力提升资金</t>
  </si>
  <si>
    <r>
      <rPr>
        <sz val="12"/>
        <color theme="1"/>
        <rFont val="宋体"/>
        <charset val="134"/>
      </rPr>
      <t>（</t>
    </r>
    <r>
      <rPr>
        <sz val="12"/>
        <color theme="1"/>
        <rFont val="Times New Roman"/>
        <charset val="134"/>
      </rPr>
      <t>49</t>
    </r>
    <r>
      <rPr>
        <sz val="12"/>
        <color theme="1"/>
        <rFont val="宋体"/>
        <charset val="134"/>
      </rPr>
      <t>）</t>
    </r>
  </si>
  <si>
    <t>农业产业发展资金</t>
  </si>
  <si>
    <r>
      <rPr>
        <sz val="12"/>
        <color theme="1"/>
        <rFont val="宋体"/>
        <charset val="134"/>
      </rPr>
      <t>（</t>
    </r>
    <r>
      <rPr>
        <sz val="12"/>
        <color theme="1"/>
        <rFont val="Times New Roman"/>
        <charset val="134"/>
      </rPr>
      <t>50</t>
    </r>
    <r>
      <rPr>
        <sz val="12"/>
        <color theme="1"/>
        <rFont val="宋体"/>
        <charset val="134"/>
      </rPr>
      <t>）</t>
    </r>
  </si>
  <si>
    <t>耕地建设与利用资金</t>
  </si>
  <si>
    <r>
      <rPr>
        <sz val="12"/>
        <color theme="1"/>
        <rFont val="宋体"/>
        <charset val="134"/>
      </rPr>
      <t>（</t>
    </r>
    <r>
      <rPr>
        <sz val="12"/>
        <color theme="1"/>
        <rFont val="Times New Roman"/>
        <charset val="134"/>
      </rPr>
      <t>51</t>
    </r>
    <r>
      <rPr>
        <sz val="12"/>
        <color theme="1"/>
        <rFont val="宋体"/>
        <charset val="134"/>
      </rPr>
      <t>）</t>
    </r>
  </si>
  <si>
    <t>超长期特别国债支出（第二批农机报废更新补贴）</t>
  </si>
  <si>
    <t>交通运输支出</t>
  </si>
  <si>
    <r>
      <rPr>
        <sz val="12"/>
        <color theme="1"/>
        <rFont val="宋体"/>
        <charset val="134"/>
      </rPr>
      <t>（</t>
    </r>
    <r>
      <rPr>
        <sz val="12"/>
        <color theme="1"/>
        <rFont val="Times New Roman"/>
        <charset val="134"/>
      </rPr>
      <t>52</t>
    </r>
    <r>
      <rPr>
        <sz val="12"/>
        <color theme="1"/>
        <rFont val="宋体"/>
        <charset val="134"/>
      </rPr>
      <t>）</t>
    </r>
  </si>
  <si>
    <t>单体规模500万元以下水毁乡村公路恢复重建项目市级补助资金</t>
  </si>
  <si>
    <r>
      <rPr>
        <sz val="12"/>
        <color theme="1"/>
        <rFont val="宋体"/>
        <charset val="134"/>
      </rPr>
      <t>（</t>
    </r>
    <r>
      <rPr>
        <sz val="12"/>
        <color theme="1"/>
        <rFont val="Times New Roman"/>
        <charset val="134"/>
      </rPr>
      <t>53</t>
    </r>
    <r>
      <rPr>
        <sz val="12"/>
        <color theme="1"/>
        <rFont val="宋体"/>
        <charset val="134"/>
      </rPr>
      <t>）</t>
    </r>
  </si>
  <si>
    <t>中央公路应急抢通补助资金</t>
  </si>
  <si>
    <r>
      <rPr>
        <sz val="12"/>
        <color theme="1"/>
        <rFont val="宋体"/>
        <charset val="134"/>
      </rPr>
      <t>（</t>
    </r>
    <r>
      <rPr>
        <sz val="12"/>
        <color theme="1"/>
        <rFont val="Times New Roman"/>
        <charset val="134"/>
      </rPr>
      <t>54</t>
    </r>
    <r>
      <rPr>
        <sz val="12"/>
        <color theme="1"/>
        <rFont val="宋体"/>
        <charset val="134"/>
      </rPr>
      <t>）</t>
    </r>
  </si>
  <si>
    <t>政府还贷二级公路取消收费后补助资金</t>
  </si>
  <si>
    <r>
      <rPr>
        <sz val="12"/>
        <color theme="1"/>
        <rFont val="宋体"/>
        <charset val="134"/>
      </rPr>
      <t>（</t>
    </r>
    <r>
      <rPr>
        <sz val="12"/>
        <color theme="1"/>
        <rFont val="Times New Roman"/>
        <charset val="134"/>
      </rPr>
      <t>55</t>
    </r>
    <r>
      <rPr>
        <sz val="12"/>
        <color theme="1"/>
        <rFont val="宋体"/>
        <charset val="134"/>
      </rPr>
      <t>）</t>
    </r>
  </si>
  <si>
    <t>农村客运补贴资金</t>
  </si>
  <si>
    <t>资源勘探工业信息等支出</t>
  </si>
  <si>
    <t>（56）</t>
  </si>
  <si>
    <t>住房保障支出</t>
  </si>
  <si>
    <t>（57）</t>
  </si>
  <si>
    <t>农村危房改造补助资金</t>
  </si>
  <si>
    <t>灾害防治及应急管理支出</t>
  </si>
  <si>
    <t>（58）</t>
  </si>
  <si>
    <t>自然灾害救灾资金</t>
  </si>
  <si>
    <t>（59）</t>
  </si>
  <si>
    <t>应急管理专项转移支付资金</t>
  </si>
  <si>
    <t>（60）</t>
  </si>
  <si>
    <t>（61）</t>
  </si>
  <si>
    <t>极端强降雨洪涝灾害救助资金</t>
  </si>
  <si>
    <t>表九</t>
  </si>
  <si>
    <t>北京市密云区2025年市对区政府性基金预算
专项转移支付分项目情况表</t>
  </si>
  <si>
    <t>政府性基金预算</t>
  </si>
  <si>
    <t>三北工程建设</t>
  </si>
  <si>
    <t>租金补贴资金</t>
  </si>
  <si>
    <t>废弃矿山生态修复治理专项转移支付资金</t>
  </si>
  <si>
    <t>超长期特别国债（加快重点地区和城市平战结合建设领域城市地下管网建设改造方向）</t>
  </si>
  <si>
    <r>
      <rPr>
        <sz val="12"/>
        <color theme="1"/>
        <rFont val="宋体"/>
        <charset val="134"/>
      </rPr>
      <t>（</t>
    </r>
    <r>
      <rPr>
        <sz val="12"/>
        <color theme="1"/>
        <rFont val="Times New Roman"/>
        <charset val="134"/>
      </rPr>
      <t>6</t>
    </r>
    <r>
      <rPr>
        <sz val="12"/>
        <color theme="1"/>
        <rFont val="宋体"/>
        <charset val="134"/>
      </rPr>
      <t>）</t>
    </r>
  </si>
  <si>
    <t>中央水库移民扶持基金</t>
  </si>
  <si>
    <r>
      <rPr>
        <sz val="12"/>
        <color theme="1"/>
        <rFont val="宋体"/>
        <charset val="134"/>
      </rPr>
      <t>（</t>
    </r>
    <r>
      <rPr>
        <sz val="12"/>
        <color theme="1"/>
        <rFont val="Times New Roman"/>
        <charset val="134"/>
      </rPr>
      <t>7</t>
    </r>
    <r>
      <rPr>
        <sz val="12"/>
        <color theme="1"/>
        <rFont val="宋体"/>
        <charset val="134"/>
      </rPr>
      <t>）</t>
    </r>
  </si>
  <si>
    <t>超长期特别国债（设施农业设备更新）</t>
  </si>
  <si>
    <t>推动大规模设备更新和消费品以旧换新领域（消费品以旧换新、农机报废更新补贴、新能源公交车及动力电池更新补贴等）</t>
  </si>
  <si>
    <r>
      <rPr>
        <sz val="12"/>
        <color theme="1"/>
        <rFont val="宋体"/>
        <charset val="134"/>
      </rPr>
      <t>（</t>
    </r>
    <r>
      <rPr>
        <sz val="12"/>
        <color theme="1"/>
        <rFont val="Times New Roman"/>
        <charset val="134"/>
      </rPr>
      <t>9</t>
    </r>
    <r>
      <rPr>
        <sz val="12"/>
        <color theme="1"/>
        <rFont val="宋体"/>
        <charset val="134"/>
      </rPr>
      <t>）</t>
    </r>
  </si>
  <si>
    <t>加快重点地区和城市平战结合建设—以京津冀为重点的华北地区灾后恢复重建防灾减灾能力提升工程</t>
  </si>
  <si>
    <t>其他支出</t>
  </si>
  <si>
    <r>
      <rPr>
        <sz val="12"/>
        <color theme="1"/>
        <rFont val="宋体"/>
        <charset val="134"/>
      </rPr>
      <t>（</t>
    </r>
    <r>
      <rPr>
        <sz val="12"/>
        <color theme="1"/>
        <rFont val="Times New Roman"/>
        <charset val="134"/>
      </rPr>
      <t>10</t>
    </r>
    <r>
      <rPr>
        <sz val="12"/>
        <color theme="1"/>
        <rFont val="宋体"/>
        <charset val="134"/>
      </rPr>
      <t>）</t>
    </r>
  </si>
  <si>
    <t>社会福利彩票公益金项目</t>
  </si>
  <si>
    <r>
      <rPr>
        <sz val="12"/>
        <color theme="1"/>
        <rFont val="宋体"/>
        <charset val="134"/>
      </rPr>
      <t>（</t>
    </r>
    <r>
      <rPr>
        <sz val="12"/>
        <color theme="1"/>
        <rFont val="Times New Roman"/>
        <charset val="134"/>
      </rPr>
      <t>11</t>
    </r>
    <r>
      <rPr>
        <sz val="12"/>
        <color theme="1"/>
        <rFont val="宋体"/>
        <charset val="134"/>
      </rPr>
      <t>）</t>
    </r>
  </si>
  <si>
    <t>中央集中彩票公益金支持社会福利事业专项转移支付</t>
  </si>
  <si>
    <t>体育事业彩票公益金项目</t>
  </si>
  <si>
    <t>中央专项彩票公益金支持居家和社区基本养老服务提升行动项目资金</t>
  </si>
  <si>
    <t>（中央体彩）国民体质检测数据采集和健身指导</t>
  </si>
  <si>
    <t>大城子镇健身步道项目</t>
  </si>
  <si>
    <t>中央专项彩票公益金支持残疾人事业发展补助资金</t>
  </si>
  <si>
    <t>河南寨镇平头村老年驿站改造项目</t>
  </si>
  <si>
    <t>中央专项彩票公益金支持革命老区乡村振兴项目</t>
  </si>
  <si>
    <t>表十</t>
  </si>
  <si>
    <t>北京市密云区2025年区级直达资金决算情况表</t>
  </si>
  <si>
    <t>资金名称</t>
  </si>
  <si>
    <t>下达情况</t>
  </si>
  <si>
    <t>支出情况</t>
  </si>
  <si>
    <t>中央</t>
  </si>
  <si>
    <t>市级</t>
  </si>
  <si>
    <t>区级</t>
  </si>
  <si>
    <t>直达资金总计</t>
  </si>
  <si>
    <r>
      <t>中央城乡义务教育补助经费</t>
    </r>
    <r>
      <rPr>
        <sz val="14"/>
        <color theme="1"/>
        <rFont val="Times New Roman"/>
        <charset val="134"/>
      </rPr>
      <t>--</t>
    </r>
    <r>
      <rPr>
        <sz val="14"/>
        <color theme="1"/>
        <rFont val="宋体"/>
        <charset val="134"/>
      </rPr>
      <t>免费教科书</t>
    </r>
  </si>
  <si>
    <t>中央就业补助资金转移支付</t>
  </si>
  <si>
    <t>基本公共卫生服务补助项目</t>
  </si>
  <si>
    <t>市对区计划生育转移支付</t>
  </si>
  <si>
    <t>中央困难群众救助补助资金</t>
  </si>
  <si>
    <t>重点自然灾害综合防治体系建设工程补助资金</t>
  </si>
  <si>
    <t>医疗服务与保障能力提升（医疗卫生机构能力建设）</t>
  </si>
  <si>
    <t>自然灾害应急能力提升工程补助资金</t>
  </si>
  <si>
    <t>表十一</t>
  </si>
  <si>
    <t>北京市密云区2025年区本级
政府购买服务支出决算情况表</t>
  </si>
  <si>
    <t>指导性目录</t>
  </si>
  <si>
    <t>预算金额</t>
  </si>
  <si>
    <t>支出金额</t>
  </si>
  <si>
    <t>一级目录</t>
  </si>
  <si>
    <t>二级目录</t>
  </si>
  <si>
    <r>
      <rPr>
        <b/>
        <sz val="16"/>
        <rFont val="宋体"/>
        <charset val="134"/>
      </rPr>
      <t>合计</t>
    </r>
  </si>
  <si>
    <r>
      <rPr>
        <sz val="14"/>
        <rFont val="宋体"/>
        <charset val="134"/>
      </rPr>
      <t>公共服务</t>
    </r>
  </si>
  <si>
    <t>小计</t>
  </si>
  <si>
    <t>公共安全服务</t>
  </si>
  <si>
    <t>教育公共服务</t>
  </si>
  <si>
    <t>就业公共服务</t>
  </si>
  <si>
    <t>社会保障服务</t>
  </si>
  <si>
    <t>卫生健康公共服务</t>
  </si>
  <si>
    <t>生态保护和环境治理服务</t>
  </si>
  <si>
    <t>文化公共服务</t>
  </si>
  <si>
    <t>体育公共服务</t>
  </si>
  <si>
    <t>社会治理服务</t>
  </si>
  <si>
    <t>农业、林业和水利公共服务</t>
  </si>
  <si>
    <t>灾害防治及应急管理服务</t>
  </si>
  <si>
    <t>公共信息与宣传服务</t>
  </si>
  <si>
    <t>行业管理服务</t>
  </si>
  <si>
    <t>技术性公共服务</t>
  </si>
  <si>
    <r>
      <rPr>
        <sz val="14"/>
        <rFont val="宋体"/>
        <charset val="134"/>
      </rPr>
      <t>政府履职辅助性服务</t>
    </r>
  </si>
  <si>
    <t>法律服务</t>
  </si>
  <si>
    <t>会计审计服务</t>
  </si>
  <si>
    <t>工程服务</t>
  </si>
  <si>
    <t>监督检查辅助服务</t>
  </si>
  <si>
    <t>评审、评估和评价服务</t>
  </si>
  <si>
    <t>咨询服务</t>
  </si>
  <si>
    <t>信息化服务</t>
  </si>
  <si>
    <t>后勤服务</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</si>
</sst>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Red]\-#,##0\ "/>
    <numFmt numFmtId="177" formatCode="0_ ;[Red]\-0\ "/>
    <numFmt numFmtId="178" formatCode="#,##0_ "/>
    <numFmt numFmtId="179" formatCode="0_ "/>
  </numFmts>
  <fonts count="49">
    <font>
      <sz val="11"/>
      <color theme="1"/>
      <name val="宋体"/>
      <charset val="134"/>
      <scheme val="minor"/>
    </font>
    <font>
      <sz val="12"/>
      <name val="宋体"/>
      <charset val="134"/>
    </font>
    <font>
      <sz val="16"/>
      <name val="宋体"/>
      <charset val="134"/>
    </font>
    <font>
      <b/>
      <sz val="16"/>
      <name val="Times New Roman"/>
      <charset val="134"/>
    </font>
    <font>
      <sz val="14"/>
      <name val="Times New Roman"/>
      <charset val="134"/>
    </font>
    <font>
      <sz val="14"/>
      <name val="宋体"/>
      <charset val="134"/>
    </font>
    <font>
      <sz val="22"/>
      <name val="方正小标宋简体"/>
      <charset val="134"/>
    </font>
    <font>
      <b/>
      <sz val="16"/>
      <name val="宋体"/>
      <charset val="134"/>
    </font>
    <font>
      <b/>
      <sz val="16"/>
      <name val="Times New Roman"/>
      <charset val="0"/>
    </font>
    <font>
      <sz val="14"/>
      <name val="Times New Roman"/>
      <charset val="0"/>
    </font>
    <font>
      <b/>
      <sz val="14"/>
      <name val="宋体"/>
      <charset val="134"/>
    </font>
    <font>
      <b/>
      <sz val="14"/>
      <name val="Times New Roman"/>
      <charset val="134"/>
    </font>
    <font>
      <sz val="14"/>
      <name val="宋体"/>
      <charset val="0"/>
    </font>
    <font>
      <b/>
      <sz val="16"/>
      <color theme="1"/>
      <name val="宋体"/>
      <charset val="134"/>
      <scheme val="minor"/>
    </font>
    <font>
      <b/>
      <sz val="14"/>
      <color theme="1"/>
      <name val="Times New Roman"/>
      <charset val="134"/>
    </font>
    <font>
      <sz val="14"/>
      <color theme="1"/>
      <name val="Times New Roman"/>
      <charset val="134"/>
    </font>
    <font>
      <sz val="12"/>
      <name val="Arial"/>
      <charset val="134"/>
    </font>
    <font>
      <sz val="14"/>
      <color theme="1"/>
      <name val="宋体"/>
      <charset val="134"/>
      <scheme val="minor"/>
    </font>
    <font>
      <b/>
      <sz val="14"/>
      <color theme="1"/>
      <name val="宋体"/>
      <charset val="134"/>
    </font>
    <font>
      <sz val="14"/>
      <color theme="1"/>
      <name val="宋体"/>
      <charset val="134"/>
    </font>
    <font>
      <sz val="14"/>
      <color indexed="8"/>
      <name val="Times New Roman"/>
      <charset val="134"/>
    </font>
    <font>
      <sz val="12"/>
      <color theme="1"/>
      <name val="宋体"/>
      <charset val="134"/>
      <scheme val="minor"/>
    </font>
    <font>
      <sz val="18"/>
      <color theme="1"/>
      <name val="方正小标宋简体"/>
      <charset val="134"/>
    </font>
    <font>
      <b/>
      <sz val="12"/>
      <color theme="1"/>
      <name val="宋体"/>
      <charset val="134"/>
      <scheme val="minor"/>
    </font>
    <font>
      <b/>
      <sz val="11"/>
      <color theme="1"/>
      <name val="宋体"/>
      <charset val="134"/>
      <scheme val="minor"/>
    </font>
    <font>
      <b/>
      <sz val="12"/>
      <color theme="1"/>
      <name val="Times New Roman"/>
      <charset val="134"/>
    </font>
    <font>
      <sz val="12"/>
      <color theme="1"/>
      <name val="宋体"/>
      <charset val="134"/>
    </font>
    <font>
      <sz val="12"/>
      <color theme="1"/>
      <name val="Times New Roman"/>
      <charset val="134"/>
    </font>
    <font>
      <sz val="12"/>
      <name val="Times New Roman"/>
      <charset val="134"/>
    </font>
    <font>
      <b/>
      <sz val="12"/>
      <color theme="1"/>
      <name val="宋体"/>
      <charset val="134"/>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006100"/>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1"/>
      <color rgb="FFFA7D00"/>
      <name val="宋体"/>
      <charset val="0"/>
      <scheme val="minor"/>
    </font>
    <font>
      <b/>
      <sz val="11"/>
      <color rgb="FF3F3F3F"/>
      <name val="宋体"/>
      <charset val="0"/>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rgb="FFFF0000"/>
        <bgColor indexed="64"/>
      </patternFill>
    </fill>
    <fill>
      <patternFill patternType="solid">
        <fgColor theme="4"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FFFCC"/>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7"/>
        <bgColor indexed="64"/>
      </patternFill>
    </fill>
  </fills>
  <borders count="1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30" fillId="8" borderId="0" applyNumberFormat="0" applyBorder="0" applyAlignment="0" applyProtection="0">
      <alignment vertical="center"/>
    </xf>
    <xf numFmtId="0" fontId="34" fillId="1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0" fillId="5" borderId="0" applyNumberFormat="0" applyBorder="0" applyAlignment="0" applyProtection="0">
      <alignment vertical="center"/>
    </xf>
    <xf numFmtId="0" fontId="33" fillId="9" borderId="0" applyNumberFormat="0" applyBorder="0" applyAlignment="0" applyProtection="0">
      <alignment vertical="center"/>
    </xf>
    <xf numFmtId="43" fontId="0" fillId="0" borderId="0" applyFont="0" applyFill="0" applyBorder="0" applyAlignment="0" applyProtection="0">
      <alignment vertical="center"/>
    </xf>
    <xf numFmtId="0" fontId="31" fillId="13" borderId="0" applyNumberFormat="0" applyBorder="0" applyAlignment="0" applyProtection="0">
      <alignment vertical="center"/>
    </xf>
    <xf numFmtId="0" fontId="37" fillId="0" borderId="0" applyNumberFormat="0" applyFill="0" applyBorder="0" applyAlignment="0" applyProtection="0">
      <alignment vertical="center"/>
    </xf>
    <xf numFmtId="9" fontId="0" fillId="0" borderId="0" applyFont="0" applyFill="0" applyBorder="0" applyAlignment="0" applyProtection="0">
      <alignment vertical="center"/>
    </xf>
    <xf numFmtId="0" fontId="40" fillId="0" borderId="0" applyNumberFormat="0" applyFill="0" applyBorder="0" applyAlignment="0" applyProtection="0">
      <alignment vertical="center"/>
    </xf>
    <xf numFmtId="0" fontId="0" fillId="15" borderId="7" applyNumberFormat="0" applyFont="0" applyAlignment="0" applyProtection="0">
      <alignment vertical="center"/>
    </xf>
    <xf numFmtId="0" fontId="31" fillId="19" borderId="0" applyNumberFormat="0" applyBorder="0" applyAlignment="0" applyProtection="0">
      <alignment vertical="center"/>
    </xf>
    <xf numFmtId="0" fontId="3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35" fillId="0" borderId="6" applyNumberFormat="0" applyFill="0" applyAlignment="0" applyProtection="0">
      <alignment vertical="center"/>
    </xf>
    <xf numFmtId="0" fontId="44" fillId="0" borderId="6" applyNumberFormat="0" applyFill="0" applyAlignment="0" applyProtection="0">
      <alignment vertical="center"/>
    </xf>
    <xf numFmtId="0" fontId="31" fillId="24" borderId="0" applyNumberFormat="0" applyBorder="0" applyAlignment="0" applyProtection="0">
      <alignment vertical="center"/>
    </xf>
    <xf numFmtId="0" fontId="32" fillId="0" borderId="4" applyNumberFormat="0" applyFill="0" applyAlignment="0" applyProtection="0">
      <alignment vertical="center"/>
    </xf>
    <xf numFmtId="0" fontId="31" fillId="27" borderId="0" applyNumberFormat="0" applyBorder="0" applyAlignment="0" applyProtection="0">
      <alignment vertical="center"/>
    </xf>
    <xf numFmtId="0" fontId="46" fillId="28" borderId="9" applyNumberFormat="0" applyAlignment="0" applyProtection="0">
      <alignment vertical="center"/>
    </xf>
    <xf numFmtId="0" fontId="45" fillId="28" borderId="5" applyNumberFormat="0" applyAlignment="0" applyProtection="0">
      <alignment vertical="center"/>
    </xf>
    <xf numFmtId="0" fontId="41" fillId="21" borderId="8" applyNumberFormat="0" applyAlignment="0" applyProtection="0">
      <alignment vertical="center"/>
    </xf>
    <xf numFmtId="0" fontId="30" fillId="23" borderId="0" applyNumberFormat="0" applyBorder="0" applyAlignment="0" applyProtection="0">
      <alignment vertical="center"/>
    </xf>
    <xf numFmtId="0" fontId="31" fillId="4" borderId="0" applyNumberFormat="0" applyBorder="0" applyAlignment="0" applyProtection="0">
      <alignment vertical="center"/>
    </xf>
    <xf numFmtId="0" fontId="47" fillId="0" borderId="10" applyNumberFormat="0" applyFill="0" applyAlignment="0" applyProtection="0">
      <alignment vertical="center"/>
    </xf>
    <xf numFmtId="0" fontId="48" fillId="0" borderId="11" applyNumberFormat="0" applyFill="0" applyAlignment="0" applyProtection="0">
      <alignment vertical="center"/>
    </xf>
    <xf numFmtId="0" fontId="39" fillId="16" borderId="0" applyNumberFormat="0" applyBorder="0" applyAlignment="0" applyProtection="0">
      <alignment vertical="center"/>
    </xf>
    <xf numFmtId="0" fontId="38" fillId="14" borderId="0" applyNumberFormat="0" applyBorder="0" applyAlignment="0" applyProtection="0">
      <alignment vertical="center"/>
    </xf>
    <xf numFmtId="0" fontId="30" fillId="22" borderId="0" applyNumberFormat="0" applyBorder="0" applyAlignment="0" applyProtection="0">
      <alignment vertical="center"/>
    </xf>
    <xf numFmtId="0" fontId="31" fillId="10" borderId="0" applyNumberFormat="0" applyBorder="0" applyAlignment="0" applyProtection="0">
      <alignment vertical="center"/>
    </xf>
    <xf numFmtId="0" fontId="30" fillId="20" borderId="0" applyNumberFormat="0" applyBorder="0" applyAlignment="0" applyProtection="0">
      <alignment vertical="center"/>
    </xf>
    <xf numFmtId="0" fontId="30" fillId="3" borderId="0" applyNumberFormat="0" applyBorder="0" applyAlignment="0" applyProtection="0">
      <alignment vertical="center"/>
    </xf>
    <xf numFmtId="0" fontId="30" fillId="31" borderId="0" applyNumberFormat="0" applyBorder="0" applyAlignment="0" applyProtection="0">
      <alignment vertical="center"/>
    </xf>
    <xf numFmtId="0" fontId="30" fillId="26" borderId="0" applyNumberFormat="0" applyBorder="0" applyAlignment="0" applyProtection="0">
      <alignment vertical="center"/>
    </xf>
    <xf numFmtId="0" fontId="31" fillId="30" borderId="0" applyNumberFormat="0" applyBorder="0" applyAlignment="0" applyProtection="0">
      <alignment vertical="center"/>
    </xf>
    <xf numFmtId="0" fontId="31" fillId="33" borderId="0" applyNumberFormat="0" applyBorder="0" applyAlignment="0" applyProtection="0">
      <alignment vertical="center"/>
    </xf>
    <xf numFmtId="0" fontId="30" fillId="18" borderId="0" applyNumberFormat="0" applyBorder="0" applyAlignment="0" applyProtection="0">
      <alignment vertical="center"/>
    </xf>
    <xf numFmtId="0" fontId="30" fillId="32" borderId="0" applyNumberFormat="0" applyBorder="0" applyAlignment="0" applyProtection="0">
      <alignment vertical="center"/>
    </xf>
    <xf numFmtId="0" fontId="31" fillId="7" borderId="0" applyNumberFormat="0" applyBorder="0" applyAlignment="0" applyProtection="0">
      <alignment vertical="center"/>
    </xf>
    <xf numFmtId="0" fontId="30" fillId="29" borderId="0" applyNumberFormat="0" applyBorder="0" applyAlignment="0" applyProtection="0">
      <alignment vertical="center"/>
    </xf>
    <xf numFmtId="0" fontId="31" fillId="17" borderId="0" applyNumberFormat="0" applyBorder="0" applyAlignment="0" applyProtection="0">
      <alignment vertical="center"/>
    </xf>
    <xf numFmtId="0" fontId="31" fillId="25" borderId="0" applyNumberFormat="0" applyBorder="0" applyAlignment="0" applyProtection="0">
      <alignment vertical="center"/>
    </xf>
    <xf numFmtId="0" fontId="30" fillId="6" borderId="0" applyNumberFormat="0" applyBorder="0" applyAlignment="0" applyProtection="0">
      <alignment vertical="center"/>
    </xf>
    <xf numFmtId="0" fontId="31" fillId="12" borderId="0" applyNumberFormat="0" applyBorder="0" applyAlignment="0" applyProtection="0">
      <alignment vertical="center"/>
    </xf>
    <xf numFmtId="0" fontId="1" fillId="0" borderId="0"/>
  </cellStyleXfs>
  <cellXfs count="6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177" fontId="1" fillId="0" borderId="0" xfId="0" applyNumberFormat="1" applyFont="1" applyFill="1" applyBorder="1" applyAlignment="1">
      <alignment vertical="center"/>
    </xf>
    <xf numFmtId="1" fontId="5" fillId="0" borderId="0" xfId="49" applyNumberFormat="1" applyFont="1" applyFill="1" applyAlignment="1">
      <alignment vertical="top"/>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177" fontId="1" fillId="0" borderId="0"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177" fontId="7" fillId="0" borderId="3" xfId="0" applyNumberFormat="1" applyFont="1" applyFill="1" applyBorder="1" applyAlignment="1">
      <alignment horizontal="center" vertical="center"/>
    </xf>
    <xf numFmtId="0" fontId="7" fillId="0" borderId="3"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177" fontId="3" fillId="0" borderId="3" xfId="0" applyNumberFormat="1" applyFont="1" applyFill="1" applyBorder="1" applyAlignment="1">
      <alignment horizontal="center" vertical="center"/>
    </xf>
    <xf numFmtId="0" fontId="9" fillId="0" borderId="3" xfId="0" applyFont="1" applyFill="1" applyBorder="1" applyAlignment="1">
      <alignment horizontal="center" vertical="center"/>
    </xf>
    <xf numFmtId="0" fontId="10" fillId="0" borderId="3" xfId="0" applyFont="1" applyFill="1" applyBorder="1" applyAlignment="1">
      <alignment vertical="center"/>
    </xf>
    <xf numFmtId="177" fontId="11" fillId="0" borderId="3" xfId="0" applyNumberFormat="1" applyFont="1" applyFill="1" applyBorder="1" applyAlignment="1">
      <alignment vertical="center"/>
    </xf>
    <xf numFmtId="0" fontId="12" fillId="0" borderId="3" xfId="0" applyFont="1" applyFill="1" applyBorder="1" applyAlignment="1">
      <alignment vertical="center"/>
    </xf>
    <xf numFmtId="177" fontId="4" fillId="0" borderId="3" xfId="0" applyNumberFormat="1" applyFont="1" applyFill="1" applyBorder="1" applyAlignment="1">
      <alignment vertical="center"/>
    </xf>
    <xf numFmtId="177" fontId="4" fillId="0" borderId="0" xfId="0" applyNumberFormat="1" applyFont="1" applyFill="1" applyBorder="1" applyAlignment="1">
      <alignment vertical="center"/>
    </xf>
    <xf numFmtId="0" fontId="0" fillId="0" borderId="0" xfId="0" applyFont="1" applyFill="1" applyAlignment="1"/>
    <xf numFmtId="0" fontId="0" fillId="0" borderId="0" xfId="0" applyFill="1" applyAlignment="1">
      <alignment vertical="center"/>
    </xf>
    <xf numFmtId="0" fontId="13" fillId="0" borderId="0" xfId="0" applyFont="1" applyFill="1" applyAlignment="1">
      <alignment horizontal="center" vertical="center"/>
    </xf>
    <xf numFmtId="0" fontId="14" fillId="0" borderId="0" xfId="0" applyFont="1" applyFill="1" applyAlignment="1">
      <alignment vertical="center"/>
    </xf>
    <xf numFmtId="0" fontId="15" fillId="0" borderId="0" xfId="0" applyFont="1" applyFill="1" applyAlignment="1">
      <alignment vertical="center"/>
    </xf>
    <xf numFmtId="0" fontId="16" fillId="0" borderId="0" xfId="0" applyFont="1" applyFill="1" applyAlignment="1">
      <alignment horizontal="right" vertical="center"/>
    </xf>
    <xf numFmtId="0" fontId="16" fillId="0" borderId="0" xfId="0" applyFont="1" applyFill="1" applyAlignment="1"/>
    <xf numFmtId="0" fontId="0" fillId="0" borderId="0" xfId="0" applyFill="1" applyAlignment="1">
      <alignment horizontal="center" vertical="center"/>
    </xf>
    <xf numFmtId="177" fontId="0" fillId="0" borderId="0" xfId="0" applyNumberFormat="1" applyFill="1" applyAlignment="1">
      <alignment vertical="center"/>
    </xf>
    <xf numFmtId="0" fontId="17" fillId="0" borderId="0" xfId="0" applyFont="1" applyFill="1" applyAlignment="1">
      <alignment horizontal="left" vertical="top"/>
    </xf>
    <xf numFmtId="0" fontId="6" fillId="0" borderId="0" xfId="0" applyFont="1" applyFill="1" applyAlignment="1">
      <alignment horizontal="center" vertical="center"/>
    </xf>
    <xf numFmtId="177" fontId="6" fillId="0" borderId="0" xfId="0" applyNumberFormat="1" applyFont="1" applyFill="1" applyAlignment="1">
      <alignment horizontal="center" vertical="center"/>
    </xf>
    <xf numFmtId="0" fontId="13" fillId="0" borderId="3" xfId="0" applyFont="1" applyFill="1" applyBorder="1" applyAlignment="1">
      <alignment horizontal="center" vertical="center"/>
    </xf>
    <xf numFmtId="177" fontId="13" fillId="0" borderId="3" xfId="0" applyNumberFormat="1" applyFont="1" applyFill="1" applyBorder="1" applyAlignment="1">
      <alignment horizontal="center" vertical="center"/>
    </xf>
    <xf numFmtId="0" fontId="18" fillId="0" borderId="3" xfId="0" applyFont="1" applyFill="1" applyBorder="1" applyAlignment="1">
      <alignment horizontal="center" vertical="center"/>
    </xf>
    <xf numFmtId="0" fontId="14" fillId="0" borderId="3" xfId="0" applyFont="1" applyFill="1" applyBorder="1" applyAlignment="1">
      <alignment vertical="center"/>
    </xf>
    <xf numFmtId="176" fontId="14" fillId="0" borderId="3" xfId="0" applyNumberFormat="1" applyFont="1" applyFill="1" applyBorder="1" applyAlignment="1">
      <alignment horizontal="right" vertical="center"/>
    </xf>
    <xf numFmtId="0" fontId="15" fillId="0" borderId="3" xfId="0" applyFont="1" applyFill="1" applyBorder="1" applyAlignment="1">
      <alignment horizontal="center" vertical="center"/>
    </xf>
    <xf numFmtId="0" fontId="19" fillId="0" borderId="3" xfId="0" applyFont="1" applyFill="1" applyBorder="1" applyAlignment="1">
      <alignment vertical="center"/>
    </xf>
    <xf numFmtId="178" fontId="15" fillId="0" borderId="3" xfId="0" applyNumberFormat="1" applyFont="1" applyFill="1" applyBorder="1" applyAlignment="1">
      <alignment horizontal="right" vertical="center"/>
    </xf>
    <xf numFmtId="0" fontId="15" fillId="0" borderId="3" xfId="0" applyFont="1" applyFill="1" applyBorder="1" applyAlignment="1">
      <alignment vertical="center"/>
    </xf>
    <xf numFmtId="178" fontId="20" fillId="0" borderId="3" xfId="8" applyNumberFormat="1" applyFont="1" applyFill="1" applyBorder="1" applyAlignment="1">
      <alignment horizontal="right" vertical="center" wrapText="1"/>
    </xf>
    <xf numFmtId="177" fontId="21" fillId="0" borderId="0" xfId="0" applyNumberFormat="1" applyFont="1" applyFill="1" applyAlignment="1">
      <alignment vertical="center"/>
    </xf>
    <xf numFmtId="0" fontId="17" fillId="0" borderId="0" xfId="0" applyFont="1" applyFill="1" applyAlignment="1">
      <alignment horizontal="left" vertical="center"/>
    </xf>
    <xf numFmtId="0" fontId="22" fillId="0" borderId="0" xfId="0" applyFont="1" applyFill="1" applyAlignment="1">
      <alignment horizontal="center" vertical="center" wrapText="1"/>
    </xf>
    <xf numFmtId="0" fontId="22" fillId="0" borderId="0" xfId="0" applyFont="1" applyFill="1" applyAlignment="1">
      <alignment horizontal="center" vertical="center"/>
    </xf>
    <xf numFmtId="0" fontId="0" fillId="0" borderId="0" xfId="0" applyFill="1" applyAlignment="1">
      <alignment horizontal="right" vertical="center"/>
    </xf>
    <xf numFmtId="0" fontId="23" fillId="0" borderId="3" xfId="0" applyFont="1" applyFill="1" applyBorder="1" applyAlignment="1">
      <alignment horizontal="center" vertical="center"/>
    </xf>
    <xf numFmtId="0" fontId="24" fillId="0" borderId="3" xfId="0" applyFont="1" applyFill="1" applyBorder="1" applyAlignment="1">
      <alignment horizontal="center" vertical="center"/>
    </xf>
    <xf numFmtId="178" fontId="25" fillId="0" borderId="3" xfId="0" applyNumberFormat="1" applyFont="1" applyFill="1" applyBorder="1" applyAlignment="1">
      <alignment vertical="center"/>
    </xf>
    <xf numFmtId="0" fontId="25" fillId="0" borderId="3" xfId="0" applyFont="1" applyFill="1" applyBorder="1" applyAlignment="1">
      <alignment horizontal="center" vertical="center"/>
    </xf>
    <xf numFmtId="0" fontId="23" fillId="0" borderId="3" xfId="0" applyFont="1" applyFill="1" applyBorder="1" applyAlignment="1">
      <alignment vertical="center"/>
    </xf>
    <xf numFmtId="0" fontId="26" fillId="0" borderId="3" xfId="0" applyFont="1" applyFill="1" applyBorder="1" applyAlignment="1">
      <alignment horizontal="center" vertical="center"/>
    </xf>
    <xf numFmtId="0" fontId="21" fillId="0" borderId="3" xfId="0" applyFont="1" applyFill="1" applyBorder="1" applyAlignment="1">
      <alignment vertical="center"/>
    </xf>
    <xf numFmtId="178" fontId="27" fillId="0" borderId="3" xfId="0" applyNumberFormat="1" applyFont="1" applyFill="1" applyBorder="1" applyAlignment="1">
      <alignment vertical="center"/>
    </xf>
    <xf numFmtId="179" fontId="27" fillId="0" borderId="3" xfId="0" applyNumberFormat="1" applyFont="1" applyFill="1" applyBorder="1" applyAlignment="1">
      <alignment horizontal="center" vertical="center"/>
    </xf>
    <xf numFmtId="179" fontId="25" fillId="0" borderId="3" xfId="0" applyNumberFormat="1" applyFont="1" applyFill="1" applyBorder="1" applyAlignment="1">
      <alignment horizontal="center" vertical="center"/>
    </xf>
    <xf numFmtId="179" fontId="26" fillId="0" borderId="3" xfId="0" applyNumberFormat="1" applyFont="1" applyFill="1" applyBorder="1" applyAlignment="1">
      <alignment horizontal="center" vertical="center"/>
    </xf>
    <xf numFmtId="178" fontId="28" fillId="0" borderId="3" xfId="0" applyNumberFormat="1" applyFont="1" applyFill="1" applyBorder="1" applyAlignment="1">
      <alignment vertical="center"/>
    </xf>
    <xf numFmtId="178" fontId="25" fillId="0" borderId="3" xfId="0" applyNumberFormat="1" applyFont="1" applyFill="1" applyBorder="1" applyAlignment="1">
      <alignment horizontal="right" vertical="center"/>
    </xf>
    <xf numFmtId="179" fontId="26" fillId="2" borderId="3" xfId="0" applyNumberFormat="1" applyFont="1" applyFill="1" applyBorder="1" applyAlignment="1">
      <alignment horizontal="left" vertical="center"/>
    </xf>
    <xf numFmtId="0" fontId="29" fillId="0" borderId="3" xfId="0" applyFont="1" applyFill="1" applyBorder="1" applyAlignment="1">
      <alignment horizontal="center" vertical="center"/>
    </xf>
    <xf numFmtId="49" fontId="0" fillId="0" borderId="0" xfId="0" applyNumberFormat="1" applyFill="1" applyAlignment="1">
      <alignment vertical="center"/>
    </xf>
    <xf numFmtId="49" fontId="22" fillId="0" borderId="0" xfId="0" applyNumberFormat="1" applyFont="1" applyFill="1" applyAlignment="1">
      <alignment horizontal="center" vertical="center"/>
    </xf>
    <xf numFmtId="49" fontId="23" fillId="0" borderId="3" xfId="0" applyNumberFormat="1" applyFont="1" applyFill="1" applyBorder="1" applyAlignment="1">
      <alignment horizontal="center" vertical="center"/>
    </xf>
    <xf numFmtId="0" fontId="26" fillId="0" borderId="3" xfId="0" applyFont="1" applyFill="1" applyBorder="1" applyAlignment="1" quotePrefix="1">
      <alignment horizontal="center" vertical="center"/>
    </xf>
    <xf numFmtId="179" fontId="26" fillId="0" borderId="3" xfId="0" applyNumberFormat="1" applyFont="1" applyFill="1" applyBorder="1" applyAlignment="1" quotePrefix="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C22"/>
  <sheetViews>
    <sheetView workbookViewId="0">
      <selection activeCell="A15" sqref="$A15:$XFD15"/>
    </sheetView>
  </sheetViews>
  <sheetFormatPr defaultColWidth="9" defaultRowHeight="13.5" outlineLevelCol="2"/>
  <cols>
    <col min="1" max="1" width="15.875" style="65" customWidth="1"/>
    <col min="2" max="2" width="40.75" style="24" customWidth="1"/>
    <col min="3" max="3" width="35.25" style="24" customWidth="1"/>
    <col min="4" max="5" width="9" style="24"/>
    <col min="6" max="6" width="10.375" style="24"/>
    <col min="7" max="16384" width="9" style="24"/>
  </cols>
  <sheetData>
    <row r="1" ht="27" customHeight="1" spans="1:1">
      <c r="A1" s="46" t="s">
        <v>0</v>
      </c>
    </row>
    <row r="2" ht="29" customHeight="1" spans="1:3">
      <c r="A2" s="66" t="s">
        <v>1</v>
      </c>
      <c r="B2" s="48"/>
      <c r="C2" s="48"/>
    </row>
    <row r="3" ht="20" customHeight="1" spans="3:3">
      <c r="C3" s="49" t="s">
        <v>2</v>
      </c>
    </row>
    <row r="4" ht="35" customHeight="1" spans="1:3">
      <c r="A4" s="67" t="s">
        <v>3</v>
      </c>
      <c r="B4" s="50" t="s">
        <v>4</v>
      </c>
      <c r="C4" s="50" t="s">
        <v>5</v>
      </c>
    </row>
    <row r="5" ht="31" customHeight="1" spans="1:3">
      <c r="A5" s="53"/>
      <c r="B5" s="50" t="s">
        <v>6</v>
      </c>
      <c r="C5" s="62">
        <f>SUBTOTAL(9,C6:C22)</f>
        <v>954559</v>
      </c>
    </row>
    <row r="6" ht="26" customHeight="1" spans="1:3">
      <c r="A6" s="58">
        <v>1</v>
      </c>
      <c r="B6" s="56" t="s">
        <v>7</v>
      </c>
      <c r="C6" s="57">
        <v>16587</v>
      </c>
    </row>
    <row r="7" ht="26" customHeight="1" spans="1:3">
      <c r="A7" s="58">
        <v>2</v>
      </c>
      <c r="B7" s="56" t="s">
        <v>8</v>
      </c>
      <c r="C7" s="57">
        <f>SUBTOTAL(9,C8:C14)</f>
        <v>496582</v>
      </c>
    </row>
    <row r="8" ht="26" customHeight="1" spans="1:3">
      <c r="A8" s="58" t="s">
        <v>9</v>
      </c>
      <c r="B8" s="56" t="s">
        <v>10</v>
      </c>
      <c r="C8" s="57">
        <v>320837</v>
      </c>
    </row>
    <row r="9" ht="26" customHeight="1" spans="1:3">
      <c r="A9" s="58" t="s">
        <v>11</v>
      </c>
      <c r="B9" s="56" t="s">
        <v>12</v>
      </c>
      <c r="C9" s="57">
        <v>408</v>
      </c>
    </row>
    <row r="10" ht="26" customHeight="1" spans="1:3">
      <c r="A10" s="58" t="s">
        <v>13</v>
      </c>
      <c r="B10" s="56" t="s">
        <v>14</v>
      </c>
      <c r="C10" s="57">
        <v>70076</v>
      </c>
    </row>
    <row r="11" ht="26" customHeight="1" spans="1:3">
      <c r="A11" s="58" t="s">
        <v>15</v>
      </c>
      <c r="B11" s="56" t="s">
        <v>16</v>
      </c>
      <c r="C11" s="57">
        <v>79330</v>
      </c>
    </row>
    <row r="12" ht="26" customHeight="1" spans="1:3">
      <c r="A12" s="58" t="s">
        <v>17</v>
      </c>
      <c r="B12" s="56" t="s">
        <v>18</v>
      </c>
      <c r="C12" s="57">
        <v>115</v>
      </c>
    </row>
    <row r="13" ht="26" customHeight="1" spans="1:3">
      <c r="A13" s="58" t="s">
        <v>19</v>
      </c>
      <c r="B13" s="56" t="s">
        <v>20</v>
      </c>
      <c r="C13" s="57">
        <v>15214</v>
      </c>
    </row>
    <row r="14" ht="26" customHeight="1" spans="1:3">
      <c r="A14" s="58" t="s">
        <v>21</v>
      </c>
      <c r="B14" s="56" t="s">
        <v>22</v>
      </c>
      <c r="C14" s="57">
        <v>10602</v>
      </c>
    </row>
    <row r="15" ht="26" customHeight="1" spans="1:3">
      <c r="A15" s="58" t="s">
        <v>23</v>
      </c>
      <c r="B15" s="56" t="s">
        <v>24</v>
      </c>
      <c r="C15" s="57">
        <f>SUBTOTAL(9,C16:C20)</f>
        <v>400201</v>
      </c>
    </row>
    <row r="16" ht="26" customHeight="1" spans="1:3">
      <c r="A16" s="58" t="s">
        <v>9</v>
      </c>
      <c r="B16" s="56" t="s">
        <v>25</v>
      </c>
      <c r="C16" s="57">
        <v>191019</v>
      </c>
    </row>
    <row r="17" ht="26" customHeight="1" spans="1:3">
      <c r="A17" s="58" t="s">
        <v>11</v>
      </c>
      <c r="B17" s="56" t="s">
        <v>26</v>
      </c>
      <c r="C17" s="57">
        <v>39322</v>
      </c>
    </row>
    <row r="18" ht="26" customHeight="1" spans="1:3">
      <c r="A18" s="58" t="s">
        <v>13</v>
      </c>
      <c r="B18" s="56" t="s">
        <v>27</v>
      </c>
      <c r="C18" s="57">
        <v>17600</v>
      </c>
    </row>
    <row r="19" ht="26" customHeight="1" spans="1:3">
      <c r="A19" s="58" t="s">
        <v>15</v>
      </c>
      <c r="B19" s="56" t="s">
        <v>28</v>
      </c>
      <c r="C19" s="57">
        <v>23037</v>
      </c>
    </row>
    <row r="20" ht="26" customHeight="1" spans="1:3">
      <c r="A20" s="58" t="s">
        <v>17</v>
      </c>
      <c r="B20" s="56" t="s">
        <v>29</v>
      </c>
      <c r="C20" s="57">
        <v>129223</v>
      </c>
    </row>
    <row r="21" ht="26" customHeight="1" spans="1:3">
      <c r="A21" s="58">
        <v>4</v>
      </c>
      <c r="B21" s="56" t="s">
        <v>30</v>
      </c>
      <c r="C21" s="57">
        <v>0</v>
      </c>
    </row>
    <row r="22" ht="26" customHeight="1" spans="1:3">
      <c r="A22" s="58">
        <v>5</v>
      </c>
      <c r="B22" s="56" t="s">
        <v>31</v>
      </c>
      <c r="C22" s="57">
        <v>41189</v>
      </c>
    </row>
  </sheetData>
  <mergeCells count="1">
    <mergeCell ref="A2:C2"/>
  </mergeCells>
  <pageMargins left="0.511805555555556" right="0.550694444444444"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C78"/>
  <sheetViews>
    <sheetView topLeftCell="A56" workbookViewId="0">
      <selection activeCell="C73" sqref="C73"/>
    </sheetView>
  </sheetViews>
  <sheetFormatPr defaultColWidth="9" defaultRowHeight="13.5" outlineLevelCol="2"/>
  <cols>
    <col min="1" max="1" width="10.875" style="24" customWidth="1"/>
    <col min="2" max="2" width="48.5" style="24" customWidth="1"/>
    <col min="3" max="3" width="24.75" style="24" customWidth="1"/>
    <col min="4" max="4" width="9" style="24"/>
    <col min="5" max="5" width="11.5" style="24"/>
    <col min="6" max="6" width="9" style="24"/>
    <col min="7" max="7" width="10.375" style="24"/>
    <col min="8" max="16383" width="9" style="24"/>
  </cols>
  <sheetData>
    <row r="1" ht="27" customHeight="1" spans="1:1">
      <c r="A1" s="46" t="s">
        <v>32</v>
      </c>
    </row>
    <row r="2" ht="45" customHeight="1" spans="1:3">
      <c r="A2" s="47" t="s">
        <v>33</v>
      </c>
      <c r="B2" s="48"/>
      <c r="C2" s="48"/>
    </row>
    <row r="3" ht="24" customHeight="1" spans="3:3">
      <c r="C3" s="49" t="s">
        <v>2</v>
      </c>
    </row>
    <row r="4" ht="40" customHeight="1" spans="1:3">
      <c r="A4" s="50" t="s">
        <v>3</v>
      </c>
      <c r="B4" s="50" t="s">
        <v>4</v>
      </c>
      <c r="C4" s="50" t="s">
        <v>5</v>
      </c>
    </row>
    <row r="5" ht="26" customHeight="1" spans="1:3">
      <c r="A5" s="51"/>
      <c r="B5" s="51" t="s">
        <v>34</v>
      </c>
      <c r="C5" s="62">
        <f>SUBTOTAL(9,C6:C78)</f>
        <v>573106.040405</v>
      </c>
    </row>
    <row r="6" ht="26" customHeight="1" spans="1:3">
      <c r="A6" s="53">
        <v>1</v>
      </c>
      <c r="B6" s="54" t="s">
        <v>35</v>
      </c>
      <c r="C6" s="52">
        <f>SUBTOTAL(9,C7:C8)</f>
        <v>290</v>
      </c>
    </row>
    <row r="7" ht="26" customHeight="1" spans="1:3">
      <c r="A7" s="58" t="s">
        <v>36</v>
      </c>
      <c r="B7" s="56" t="s">
        <v>37</v>
      </c>
      <c r="C7" s="57">
        <v>90</v>
      </c>
    </row>
    <row r="8" ht="26" customHeight="1" spans="1:3">
      <c r="A8" s="58" t="s">
        <v>38</v>
      </c>
      <c r="B8" s="56" t="s">
        <v>39</v>
      </c>
      <c r="C8" s="57">
        <v>200</v>
      </c>
    </row>
    <row r="9" ht="26" customHeight="1" spans="1:3">
      <c r="A9" s="53">
        <v>2</v>
      </c>
      <c r="B9" s="54" t="s">
        <v>40</v>
      </c>
      <c r="C9" s="52">
        <f>SUBTOTAL(9,C10:D10)</f>
        <v>945</v>
      </c>
    </row>
    <row r="10" ht="26" customHeight="1" spans="1:3">
      <c r="A10" s="58" t="s">
        <v>13</v>
      </c>
      <c r="B10" s="63" t="s">
        <v>41</v>
      </c>
      <c r="C10" s="57">
        <v>945</v>
      </c>
    </row>
    <row r="11" ht="26" customHeight="1" spans="1:3">
      <c r="A11" s="53">
        <v>3</v>
      </c>
      <c r="B11" s="54" t="s">
        <v>42</v>
      </c>
      <c r="C11" s="52">
        <f>SUBTOTAL(9,C12:C19)</f>
        <v>33705.369161</v>
      </c>
    </row>
    <row r="12" ht="26" customHeight="1" spans="1:3">
      <c r="A12" s="58" t="s">
        <v>15</v>
      </c>
      <c r="B12" s="56" t="s">
        <v>43</v>
      </c>
      <c r="C12" s="57">
        <v>7200</v>
      </c>
    </row>
    <row r="13" ht="26" customHeight="1" spans="1:3">
      <c r="A13" s="58" t="s">
        <v>17</v>
      </c>
      <c r="B13" s="56" t="s">
        <v>44</v>
      </c>
      <c r="C13" s="57">
        <v>243</v>
      </c>
    </row>
    <row r="14" ht="26" customHeight="1" spans="1:3">
      <c r="A14" s="58" t="s">
        <v>19</v>
      </c>
      <c r="B14" s="56" t="s">
        <v>45</v>
      </c>
      <c r="C14" s="57">
        <f>594.964661+21535.8893</f>
        <v>22130.853961</v>
      </c>
    </row>
    <row r="15" ht="26" customHeight="1" spans="1:3">
      <c r="A15" s="58" t="s">
        <v>21</v>
      </c>
      <c r="B15" s="56" t="s">
        <v>46</v>
      </c>
      <c r="C15" s="57">
        <v>105</v>
      </c>
    </row>
    <row r="16" ht="26" customHeight="1" spans="1:3">
      <c r="A16" s="58" t="s">
        <v>47</v>
      </c>
      <c r="B16" s="56" t="s">
        <v>48</v>
      </c>
      <c r="C16" s="57">
        <f>2100+195</f>
        <v>2295</v>
      </c>
    </row>
    <row r="17" ht="26" customHeight="1" spans="1:3">
      <c r="A17" s="58" t="s">
        <v>49</v>
      </c>
      <c r="B17" s="56" t="s">
        <v>50</v>
      </c>
      <c r="C17" s="57">
        <v>33.9052</v>
      </c>
    </row>
    <row r="18" ht="26" customHeight="1" spans="1:3">
      <c r="A18" s="58" t="s">
        <v>51</v>
      </c>
      <c r="B18" s="56" t="s">
        <v>52</v>
      </c>
      <c r="C18" s="57">
        <v>1438.61</v>
      </c>
    </row>
    <row r="19" ht="26" customHeight="1" spans="1:3">
      <c r="A19" s="58" t="s">
        <v>53</v>
      </c>
      <c r="B19" s="56" t="s">
        <v>54</v>
      </c>
      <c r="C19" s="57">
        <v>259</v>
      </c>
    </row>
    <row r="20" ht="26" customHeight="1" spans="1:3">
      <c r="A20" s="53">
        <v>4</v>
      </c>
      <c r="B20" s="54" t="s">
        <v>55</v>
      </c>
      <c r="C20" s="52">
        <f>SUBTOTAL(9,C21:C24)</f>
        <v>244.4583</v>
      </c>
    </row>
    <row r="21" ht="26" customHeight="1" spans="1:3">
      <c r="A21" s="68" t="s">
        <v>56</v>
      </c>
      <c r="B21" s="56" t="s">
        <v>57</v>
      </c>
      <c r="C21" s="57">
        <v>11</v>
      </c>
    </row>
    <row r="22" ht="26" customHeight="1" spans="1:3">
      <c r="A22" s="68" t="s">
        <v>58</v>
      </c>
      <c r="B22" s="56" t="s">
        <v>59</v>
      </c>
      <c r="C22" s="57">
        <f>77.03+36.8283</f>
        <v>113.8583</v>
      </c>
    </row>
    <row r="23" ht="26" customHeight="1" spans="1:3">
      <c r="A23" s="68" t="s">
        <v>60</v>
      </c>
      <c r="B23" s="56" t="s">
        <v>61</v>
      </c>
      <c r="C23" s="57">
        <v>0.6</v>
      </c>
    </row>
    <row r="24" ht="26" customHeight="1" spans="1:3">
      <c r="A24" s="68" t="s">
        <v>62</v>
      </c>
      <c r="B24" s="56" t="s">
        <v>63</v>
      </c>
      <c r="C24" s="57">
        <v>119</v>
      </c>
    </row>
    <row r="25" ht="26" customHeight="1" spans="1:3">
      <c r="A25" s="64">
        <v>5</v>
      </c>
      <c r="B25" s="54" t="s">
        <v>64</v>
      </c>
      <c r="C25" s="52">
        <f>SUBTOTAL(9,C26:C31)</f>
        <v>48963.079384</v>
      </c>
    </row>
    <row r="26" ht="26" customHeight="1" spans="1:3">
      <c r="A26" s="68" t="s">
        <v>65</v>
      </c>
      <c r="B26" s="56" t="s">
        <v>66</v>
      </c>
      <c r="C26" s="57">
        <v>35000</v>
      </c>
    </row>
    <row r="27" ht="26" customHeight="1" spans="1:3">
      <c r="A27" s="68" t="s">
        <v>67</v>
      </c>
      <c r="B27" s="56" t="s">
        <v>68</v>
      </c>
      <c r="C27" s="57">
        <v>4218.24</v>
      </c>
    </row>
    <row r="28" ht="26" customHeight="1" spans="1:3">
      <c r="A28" s="68" t="s">
        <v>69</v>
      </c>
      <c r="B28" s="56" t="s">
        <v>70</v>
      </c>
      <c r="C28" s="57">
        <v>467.5</v>
      </c>
    </row>
    <row r="29" ht="26" customHeight="1" spans="1:3">
      <c r="A29" s="68" t="s">
        <v>71</v>
      </c>
      <c r="B29" s="56" t="s">
        <v>72</v>
      </c>
      <c r="C29" s="57">
        <v>224.53</v>
      </c>
    </row>
    <row r="30" ht="26" customHeight="1" spans="1:3">
      <c r="A30" s="68" t="s">
        <v>73</v>
      </c>
      <c r="B30" s="56" t="s">
        <v>74</v>
      </c>
      <c r="C30" s="57">
        <v>375.8643</v>
      </c>
    </row>
    <row r="31" ht="26" customHeight="1" spans="1:3">
      <c r="A31" s="68" t="s">
        <v>75</v>
      </c>
      <c r="B31" s="56" t="s">
        <v>76</v>
      </c>
      <c r="C31" s="57">
        <v>8676.945084</v>
      </c>
    </row>
    <row r="32" ht="26" customHeight="1" spans="1:3">
      <c r="A32" s="53">
        <v>7</v>
      </c>
      <c r="B32" s="54" t="s">
        <v>77</v>
      </c>
      <c r="C32" s="52">
        <f>SUBTOTAL(9,C33:C38)</f>
        <v>32587</v>
      </c>
    </row>
    <row r="33" ht="26" customHeight="1" spans="1:3">
      <c r="A33" s="68" t="s">
        <v>78</v>
      </c>
      <c r="B33" s="56" t="s">
        <v>79</v>
      </c>
      <c r="C33" s="57">
        <f>24196+3870.32-63.68</f>
        <v>28002.64</v>
      </c>
    </row>
    <row r="34" ht="26" customHeight="1" spans="1:3">
      <c r="A34" s="68" t="s">
        <v>80</v>
      </c>
      <c r="B34" s="56" t="s">
        <v>81</v>
      </c>
      <c r="C34" s="57">
        <v>194</v>
      </c>
    </row>
    <row r="35" ht="26" customHeight="1" spans="1:3">
      <c r="A35" s="68" t="s">
        <v>82</v>
      </c>
      <c r="B35" s="56" t="s">
        <v>83</v>
      </c>
      <c r="C35" s="57">
        <v>1858</v>
      </c>
    </row>
    <row r="36" ht="26" customHeight="1" spans="1:3">
      <c r="A36" s="68" t="s">
        <v>84</v>
      </c>
      <c r="B36" s="56" t="s">
        <v>81</v>
      </c>
      <c r="C36" s="57">
        <v>1169</v>
      </c>
    </row>
    <row r="37" ht="26" customHeight="1" spans="1:3">
      <c r="A37" s="68" t="s">
        <v>85</v>
      </c>
      <c r="B37" s="56" t="s">
        <v>86</v>
      </c>
      <c r="C37" s="57">
        <v>600</v>
      </c>
    </row>
    <row r="38" ht="26" customHeight="1" spans="1:3">
      <c r="A38" s="68" t="s">
        <v>87</v>
      </c>
      <c r="B38" s="56" t="s">
        <v>88</v>
      </c>
      <c r="C38" s="57">
        <v>763.36</v>
      </c>
    </row>
    <row r="39" ht="26" customHeight="1" spans="1:3">
      <c r="A39" s="53">
        <v>8</v>
      </c>
      <c r="B39" s="54" t="s">
        <v>89</v>
      </c>
      <c r="C39" s="52">
        <f>SUBTOTAL(9,C40:C44)</f>
        <v>113228.42537</v>
      </c>
    </row>
    <row r="40" ht="26" customHeight="1" spans="1:3">
      <c r="A40" s="68" t="s">
        <v>90</v>
      </c>
      <c r="B40" s="56" t="s">
        <v>43</v>
      </c>
      <c r="C40" s="57">
        <v>110593.39237</v>
      </c>
    </row>
    <row r="41" ht="26" customHeight="1" spans="1:3">
      <c r="A41" s="68" t="s">
        <v>91</v>
      </c>
      <c r="B41" s="56" t="s">
        <v>92</v>
      </c>
      <c r="C41" s="57">
        <v>250</v>
      </c>
    </row>
    <row r="42" ht="26" customHeight="1" spans="1:3">
      <c r="A42" s="68" t="s">
        <v>93</v>
      </c>
      <c r="B42" s="56" t="s">
        <v>94</v>
      </c>
      <c r="C42" s="57">
        <v>1420.03</v>
      </c>
    </row>
    <row r="43" ht="26" customHeight="1" spans="1:3">
      <c r="A43" s="68" t="s">
        <v>95</v>
      </c>
      <c r="B43" s="56" t="s">
        <v>96</v>
      </c>
      <c r="C43" s="57">
        <v>2.512</v>
      </c>
    </row>
    <row r="44" ht="26" customHeight="1" spans="1:3">
      <c r="A44" s="68" t="s">
        <v>97</v>
      </c>
      <c r="B44" s="56" t="s">
        <v>98</v>
      </c>
      <c r="C44" s="57">
        <v>962.491</v>
      </c>
    </row>
    <row r="45" ht="26" customHeight="1" spans="1:3">
      <c r="A45" s="53">
        <v>9</v>
      </c>
      <c r="B45" s="54" t="s">
        <v>99</v>
      </c>
      <c r="C45" s="52">
        <f>SUBTOTAL(9,C46:C64)</f>
        <v>242253.08819</v>
      </c>
    </row>
    <row r="46" ht="26" customHeight="1" spans="1:3">
      <c r="A46" s="68" t="s">
        <v>100</v>
      </c>
      <c r="B46" s="56" t="s">
        <v>66</v>
      </c>
      <c r="C46" s="57">
        <f>34442+1000</f>
        <v>35442</v>
      </c>
    </row>
    <row r="47" ht="26" customHeight="1" spans="1:3">
      <c r="A47" s="68" t="s">
        <v>101</v>
      </c>
      <c r="B47" s="56" t="s">
        <v>102</v>
      </c>
      <c r="C47" s="57">
        <v>1500</v>
      </c>
    </row>
    <row r="48" ht="26" customHeight="1" spans="1:3">
      <c r="A48" s="68" t="s">
        <v>103</v>
      </c>
      <c r="B48" s="56" t="s">
        <v>104</v>
      </c>
      <c r="C48" s="57">
        <v>360</v>
      </c>
    </row>
    <row r="49" ht="26" customHeight="1" spans="1:3">
      <c r="A49" s="68" t="s">
        <v>105</v>
      </c>
      <c r="B49" s="56" t="s">
        <v>106</v>
      </c>
      <c r="C49" s="57">
        <v>137</v>
      </c>
    </row>
    <row r="50" ht="26" customHeight="1" spans="1:3">
      <c r="A50" s="68" t="s">
        <v>107</v>
      </c>
      <c r="B50" s="56" t="s">
        <v>108</v>
      </c>
      <c r="C50" s="57">
        <v>3000</v>
      </c>
    </row>
    <row r="51" ht="26" customHeight="1" spans="1:3">
      <c r="A51" s="68" t="s">
        <v>109</v>
      </c>
      <c r="B51" s="56" t="s">
        <v>110</v>
      </c>
      <c r="C51" s="57">
        <v>2111</v>
      </c>
    </row>
    <row r="52" ht="26" customHeight="1" spans="1:3">
      <c r="A52" s="68" t="s">
        <v>111</v>
      </c>
      <c r="B52" s="56" t="s">
        <v>112</v>
      </c>
      <c r="C52" s="57">
        <v>9116.6129</v>
      </c>
    </row>
    <row r="53" ht="26" customHeight="1" spans="1:3">
      <c r="A53" s="68" t="s">
        <v>113</v>
      </c>
      <c r="B53" s="56" t="s">
        <v>114</v>
      </c>
      <c r="C53" s="57">
        <v>431</v>
      </c>
    </row>
    <row r="54" ht="26" customHeight="1" spans="1:3">
      <c r="A54" s="68" t="s">
        <v>115</v>
      </c>
      <c r="B54" s="56" t="s">
        <v>116</v>
      </c>
      <c r="C54" s="57">
        <f>2819.23+16316.23244+838-685.36</f>
        <v>19288.10244</v>
      </c>
    </row>
    <row r="55" ht="26" customHeight="1" spans="1:3">
      <c r="A55" s="68" t="s">
        <v>117</v>
      </c>
      <c r="B55" s="56" t="s">
        <v>118</v>
      </c>
      <c r="C55" s="57">
        <f>18153.26-896.42</f>
        <v>17256.84</v>
      </c>
    </row>
    <row r="56" ht="26" customHeight="1" spans="1:3">
      <c r="A56" s="68" t="s">
        <v>119</v>
      </c>
      <c r="B56" s="56" t="s">
        <v>120</v>
      </c>
      <c r="C56" s="57">
        <v>2177</v>
      </c>
    </row>
    <row r="57" ht="26" customHeight="1" spans="1:3">
      <c r="A57" s="68" t="s">
        <v>121</v>
      </c>
      <c r="B57" s="56" t="s">
        <v>122</v>
      </c>
      <c r="C57" s="57">
        <v>1416</v>
      </c>
    </row>
    <row r="58" ht="26" customHeight="1" spans="1:3">
      <c r="A58" s="68" t="s">
        <v>123</v>
      </c>
      <c r="B58" s="56" t="s">
        <v>124</v>
      </c>
      <c r="C58" s="57">
        <v>117409.22</v>
      </c>
    </row>
    <row r="59" ht="26" customHeight="1" spans="1:3">
      <c r="A59" s="68" t="s">
        <v>125</v>
      </c>
      <c r="B59" s="56" t="s">
        <v>126</v>
      </c>
      <c r="C59" s="57">
        <v>7385.142</v>
      </c>
    </row>
    <row r="60" ht="26" customHeight="1" spans="1:3">
      <c r="A60" s="68" t="s">
        <v>127</v>
      </c>
      <c r="B60" s="56" t="s">
        <v>128</v>
      </c>
      <c r="C60" s="57">
        <v>24719.02</v>
      </c>
    </row>
    <row r="61" ht="26" customHeight="1" spans="1:3">
      <c r="A61" s="68" t="s">
        <v>129</v>
      </c>
      <c r="B61" s="56" t="s">
        <v>130</v>
      </c>
      <c r="C61" s="57">
        <v>129.25</v>
      </c>
    </row>
    <row r="62" ht="26" customHeight="1" spans="1:3">
      <c r="A62" s="68" t="s">
        <v>131</v>
      </c>
      <c r="B62" s="56" t="s">
        <v>132</v>
      </c>
      <c r="C62" s="57">
        <v>300</v>
      </c>
    </row>
    <row r="63" ht="26" customHeight="1" spans="1:3">
      <c r="A63" s="68" t="s">
        <v>133</v>
      </c>
      <c r="B63" s="56" t="s">
        <v>134</v>
      </c>
      <c r="C63" s="57">
        <v>74.4</v>
      </c>
    </row>
    <row r="64" ht="26" customHeight="1" spans="1:3">
      <c r="A64" s="68" t="s">
        <v>135</v>
      </c>
      <c r="B64" s="56" t="s">
        <v>136</v>
      </c>
      <c r="C64" s="57">
        <v>0.50085</v>
      </c>
    </row>
    <row r="65" ht="26" customHeight="1" spans="1:3">
      <c r="A65" s="53">
        <v>10</v>
      </c>
      <c r="B65" s="54" t="s">
        <v>137</v>
      </c>
      <c r="C65" s="52">
        <f>SUBTOTAL(9,C66:C69)</f>
        <v>7628.16</v>
      </c>
    </row>
    <row r="66" ht="26" customHeight="1" spans="1:3">
      <c r="A66" s="68" t="s">
        <v>138</v>
      </c>
      <c r="B66" s="56" t="s">
        <v>139</v>
      </c>
      <c r="C66" s="57">
        <v>3966.63</v>
      </c>
    </row>
    <row r="67" ht="26" customHeight="1" spans="1:3">
      <c r="A67" s="68" t="s">
        <v>140</v>
      </c>
      <c r="B67" s="56" t="s">
        <v>141</v>
      </c>
      <c r="C67" s="57">
        <v>400</v>
      </c>
    </row>
    <row r="68" ht="26" customHeight="1" spans="1:3">
      <c r="A68" s="68" t="s">
        <v>142</v>
      </c>
      <c r="B68" s="56" t="s">
        <v>143</v>
      </c>
      <c r="C68" s="57">
        <v>59</v>
      </c>
    </row>
    <row r="69" ht="26" customHeight="1" spans="1:3">
      <c r="A69" s="68" t="s">
        <v>144</v>
      </c>
      <c r="B69" s="56" t="s">
        <v>145</v>
      </c>
      <c r="C69" s="57">
        <f>400+2802.53</f>
        <v>3202.53</v>
      </c>
    </row>
    <row r="70" ht="26" customHeight="1" spans="1:3">
      <c r="A70" s="64">
        <v>11</v>
      </c>
      <c r="B70" s="54" t="s">
        <v>146</v>
      </c>
      <c r="C70" s="52">
        <f t="shared" ref="C70:C74" si="0">SUBTOTAL(9,C71)</f>
        <v>216.9</v>
      </c>
    </row>
    <row r="71" ht="26" customHeight="1" spans="1:3">
      <c r="A71" s="68" t="s">
        <v>147</v>
      </c>
      <c r="B71" s="56" t="s">
        <v>66</v>
      </c>
      <c r="C71" s="57">
        <v>216.9</v>
      </c>
    </row>
    <row r="72" ht="26" customHeight="1" spans="1:3">
      <c r="A72" s="53">
        <v>12</v>
      </c>
      <c r="B72" s="54" t="s">
        <v>148</v>
      </c>
      <c r="C72" s="52">
        <f t="shared" si="0"/>
        <v>217.6</v>
      </c>
    </row>
    <row r="73" ht="26" customHeight="1" spans="1:3">
      <c r="A73" s="68" t="s">
        <v>149</v>
      </c>
      <c r="B73" s="56" t="s">
        <v>150</v>
      </c>
      <c r="C73" s="57">
        <v>217.6</v>
      </c>
    </row>
    <row r="74" ht="26" customHeight="1" spans="1:3">
      <c r="A74" s="53">
        <v>13</v>
      </c>
      <c r="B74" s="54" t="s">
        <v>151</v>
      </c>
      <c r="C74" s="52">
        <f>SUBTOTAL(9,C75:C78)</f>
        <v>92826.96</v>
      </c>
    </row>
    <row r="75" ht="26" customHeight="1" spans="1:3">
      <c r="A75" s="68" t="s">
        <v>152</v>
      </c>
      <c r="B75" s="56" t="s">
        <v>153</v>
      </c>
      <c r="C75" s="57">
        <f>8000+10267</f>
        <v>18267</v>
      </c>
    </row>
    <row r="76" ht="26" customHeight="1" spans="1:3">
      <c r="A76" s="68" t="s">
        <v>154</v>
      </c>
      <c r="B76" s="56" t="s">
        <v>155</v>
      </c>
      <c r="C76" s="57">
        <v>888</v>
      </c>
    </row>
    <row r="77" ht="26" customHeight="1" spans="1:3">
      <c r="A77" s="68" t="s">
        <v>156</v>
      </c>
      <c r="B77" s="56" t="s">
        <v>66</v>
      </c>
      <c r="C77" s="57">
        <v>71671.96</v>
      </c>
    </row>
    <row r="78" ht="26" customHeight="1" spans="1:3">
      <c r="A78" s="68" t="s">
        <v>157</v>
      </c>
      <c r="B78" s="56" t="s">
        <v>158</v>
      </c>
      <c r="C78" s="57">
        <v>2000</v>
      </c>
    </row>
  </sheetData>
  <mergeCells count="1">
    <mergeCell ref="A2:C2"/>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C29"/>
  <sheetViews>
    <sheetView workbookViewId="0">
      <selection activeCell="B28" sqref="B28"/>
    </sheetView>
  </sheetViews>
  <sheetFormatPr defaultColWidth="9" defaultRowHeight="13.5" outlineLevelCol="2"/>
  <cols>
    <col min="1" max="1" width="9" style="24"/>
    <col min="2" max="2" width="48" style="24" customWidth="1"/>
    <col min="3" max="3" width="22.625" style="24" customWidth="1"/>
    <col min="4" max="4" width="9" style="24"/>
    <col min="5" max="5" width="11.5" style="24"/>
    <col min="6" max="6" width="9" style="24"/>
    <col min="7" max="7" width="10.375" style="24"/>
    <col min="8" max="16383" width="9" style="24"/>
  </cols>
  <sheetData>
    <row r="1" s="24" customFormat="1" ht="27" customHeight="1" spans="1:1">
      <c r="A1" s="46" t="s">
        <v>159</v>
      </c>
    </row>
    <row r="2" s="24" customFormat="1" ht="52" customHeight="1" spans="1:3">
      <c r="A2" s="47" t="s">
        <v>160</v>
      </c>
      <c r="B2" s="48"/>
      <c r="C2" s="48"/>
    </row>
    <row r="3" s="24" customFormat="1" ht="24" customHeight="1" spans="3:3">
      <c r="C3" s="49" t="s">
        <v>2</v>
      </c>
    </row>
    <row r="4" s="24" customFormat="1" ht="40" customHeight="1" spans="1:3">
      <c r="A4" s="50" t="s">
        <v>3</v>
      </c>
      <c r="B4" s="50" t="s">
        <v>4</v>
      </c>
      <c r="C4" s="50" t="s">
        <v>161</v>
      </c>
    </row>
    <row r="5" s="24" customFormat="1" ht="26" customHeight="1" spans="1:3">
      <c r="A5" s="51"/>
      <c r="B5" s="51" t="s">
        <v>34</v>
      </c>
      <c r="C5" s="52">
        <f>SUBTOTAL(9,C6:C29)</f>
        <v>278692.448677</v>
      </c>
    </row>
    <row r="6" s="24" customFormat="1" ht="26" customHeight="1" spans="1:3">
      <c r="A6" s="53">
        <v>1</v>
      </c>
      <c r="B6" s="54" t="s">
        <v>77</v>
      </c>
      <c r="C6" s="52">
        <f>SUBTOTAL(9,C7)</f>
        <v>1361</v>
      </c>
    </row>
    <row r="7" s="24" customFormat="1" ht="26" customHeight="1" spans="1:3">
      <c r="A7" s="68" t="s">
        <v>9</v>
      </c>
      <c r="B7" s="56" t="s">
        <v>162</v>
      </c>
      <c r="C7" s="57">
        <v>1361</v>
      </c>
    </row>
    <row r="8" s="24" customFormat="1" ht="26" customHeight="1" spans="1:3">
      <c r="A8" s="53">
        <v>2</v>
      </c>
      <c r="B8" s="54" t="s">
        <v>89</v>
      </c>
      <c r="C8" s="52">
        <f>SUBTOTAL(9,C9:C12)</f>
        <v>90992.9107</v>
      </c>
    </row>
    <row r="9" s="24" customFormat="1" ht="26" customHeight="1" spans="1:3">
      <c r="A9" s="68" t="s">
        <v>38</v>
      </c>
      <c r="B9" s="56" t="s">
        <v>163</v>
      </c>
      <c r="C9" s="57">
        <v>849.19</v>
      </c>
    </row>
    <row r="10" s="24" customFormat="1" ht="26" customHeight="1" spans="1:3">
      <c r="A10" s="58" t="s">
        <v>13</v>
      </c>
      <c r="B10" s="56" t="s">
        <v>66</v>
      </c>
      <c r="C10" s="57">
        <v>65886</v>
      </c>
    </row>
    <row r="11" s="24" customFormat="1" ht="26" customHeight="1" spans="1:3">
      <c r="A11" s="58" t="s">
        <v>15</v>
      </c>
      <c r="B11" s="56" t="s">
        <v>164</v>
      </c>
      <c r="C11" s="57">
        <v>6576.7207</v>
      </c>
    </row>
    <row r="12" s="24" customFormat="1" ht="26" customHeight="1" spans="1:3">
      <c r="A12" s="58" t="s">
        <v>17</v>
      </c>
      <c r="B12" s="56" t="s">
        <v>165</v>
      </c>
      <c r="C12" s="57">
        <v>17681</v>
      </c>
    </row>
    <row r="13" s="24" customFormat="1" ht="26" customHeight="1" spans="1:3">
      <c r="A13" s="59">
        <v>3</v>
      </c>
      <c r="B13" s="54" t="s">
        <v>99</v>
      </c>
      <c r="C13" s="52">
        <f>SUBTOTAL(9,C14:C15)</f>
        <v>20937.38</v>
      </c>
    </row>
    <row r="14" s="24" customFormat="1" ht="26" customHeight="1" spans="1:3">
      <c r="A14" s="69" t="s">
        <v>166</v>
      </c>
      <c r="B14" s="56" t="s">
        <v>167</v>
      </c>
      <c r="C14" s="57">
        <v>19087.38</v>
      </c>
    </row>
    <row r="15" s="24" customFormat="1" ht="26" customHeight="1" spans="1:3">
      <c r="A15" s="69" t="s">
        <v>168</v>
      </c>
      <c r="B15" s="56" t="s">
        <v>169</v>
      </c>
      <c r="C15" s="57">
        <v>1850</v>
      </c>
    </row>
    <row r="16" s="24" customFormat="1" ht="26" customHeight="1" spans="1:3">
      <c r="A16" s="59">
        <v>4</v>
      </c>
      <c r="B16" s="54" t="s">
        <v>146</v>
      </c>
      <c r="C16" s="52">
        <f t="shared" ref="C16:C20" si="0">SUBTOTAL(9,C17)</f>
        <v>3800.064657</v>
      </c>
    </row>
    <row r="17" s="24" customFormat="1" ht="26" customHeight="1" spans="1:3">
      <c r="A17" s="69" t="s">
        <v>47</v>
      </c>
      <c r="B17" s="56" t="s">
        <v>170</v>
      </c>
      <c r="C17" s="57">
        <v>3800.064657</v>
      </c>
    </row>
    <row r="18" s="24" customFormat="1" ht="26" customHeight="1" spans="1:3">
      <c r="A18" s="53">
        <v>5</v>
      </c>
      <c r="B18" s="54" t="s">
        <v>151</v>
      </c>
      <c r="C18" s="52">
        <f t="shared" si="0"/>
        <v>148496</v>
      </c>
    </row>
    <row r="19" s="24" customFormat="1" ht="26" customHeight="1" spans="1:3">
      <c r="A19" s="69" t="s">
        <v>171</v>
      </c>
      <c r="B19" s="56" t="s">
        <v>172</v>
      </c>
      <c r="C19" s="57">
        <v>148496</v>
      </c>
    </row>
    <row r="20" s="24" customFormat="1" ht="26" customHeight="1" spans="1:3">
      <c r="A20" s="53">
        <v>6</v>
      </c>
      <c r="B20" s="54" t="s">
        <v>173</v>
      </c>
      <c r="C20" s="52">
        <f>SUBTOTAL(9,C21:C29)</f>
        <v>13105.09332</v>
      </c>
    </row>
    <row r="21" s="24" customFormat="1" ht="26" customHeight="1" spans="1:3">
      <c r="A21" s="69" t="s">
        <v>174</v>
      </c>
      <c r="B21" s="56" t="s">
        <v>175</v>
      </c>
      <c r="C21" s="61">
        <v>2212.09332</v>
      </c>
    </row>
    <row r="22" s="24" customFormat="1" ht="26" customHeight="1" spans="1:3">
      <c r="A22" s="68" t="s">
        <v>176</v>
      </c>
      <c r="B22" s="56" t="s">
        <v>177</v>
      </c>
      <c r="C22" s="61">
        <v>477</v>
      </c>
    </row>
    <row r="23" s="24" customFormat="1" ht="26" customHeight="1" spans="1:3">
      <c r="A23" s="68" t="s">
        <v>56</v>
      </c>
      <c r="B23" s="56" t="s">
        <v>178</v>
      </c>
      <c r="C23" s="61">
        <v>5090</v>
      </c>
    </row>
    <row r="24" s="24" customFormat="1" ht="26" customHeight="1" spans="1:3">
      <c r="A24" s="68" t="s">
        <v>58</v>
      </c>
      <c r="B24" s="56" t="s">
        <v>179</v>
      </c>
      <c r="C24" s="61">
        <v>16</v>
      </c>
    </row>
    <row r="25" s="24" customFormat="1" ht="26" customHeight="1" spans="1:3">
      <c r="A25" s="68" t="s">
        <v>60</v>
      </c>
      <c r="B25" s="56" t="s">
        <v>180</v>
      </c>
      <c r="C25" s="61">
        <v>8</v>
      </c>
    </row>
    <row r="26" s="24" customFormat="1" ht="26" customHeight="1" spans="1:3">
      <c r="A26" s="68" t="s">
        <v>62</v>
      </c>
      <c r="B26" s="56" t="s">
        <v>181</v>
      </c>
      <c r="C26" s="61">
        <f>237.6+554.4</f>
        <v>792</v>
      </c>
    </row>
    <row r="27" s="24" customFormat="1" ht="26" customHeight="1" spans="1:3">
      <c r="A27" s="68" t="s">
        <v>65</v>
      </c>
      <c r="B27" s="56" t="s">
        <v>182</v>
      </c>
      <c r="C27" s="61">
        <v>23</v>
      </c>
    </row>
    <row r="28" s="24" customFormat="1" ht="26" customHeight="1" spans="1:3">
      <c r="A28" s="68" t="s">
        <v>67</v>
      </c>
      <c r="B28" s="56" t="s">
        <v>183</v>
      </c>
      <c r="C28" s="61">
        <v>487</v>
      </c>
    </row>
    <row r="29" s="24" customFormat="1" ht="26" customHeight="1" spans="1:3">
      <c r="A29" s="68" t="s">
        <v>69</v>
      </c>
      <c r="B29" s="56" t="s">
        <v>184</v>
      </c>
      <c r="C29" s="61">
        <v>4000</v>
      </c>
    </row>
  </sheetData>
  <mergeCells count="1">
    <mergeCell ref="A2:C2"/>
  </mergeCells>
  <printOptions horizontalCentered="1"/>
  <pageMargins left="0.751388888888889" right="0.751388888888889" top="0.826388888888889" bottom="0.786805555555556" header="0.393055555555556" footer="0.5"/>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1"/>
  </sheetPr>
  <dimension ref="A1:J16"/>
  <sheetViews>
    <sheetView tabSelected="1" zoomScale="85" zoomScaleNormal="85" workbookViewId="0">
      <selection activeCell="A17" sqref="$A17:$XFD21"/>
    </sheetView>
  </sheetViews>
  <sheetFormatPr defaultColWidth="9" defaultRowHeight="13.5"/>
  <cols>
    <col min="1" max="1" width="9" style="30"/>
    <col min="2" max="2" width="58.75" style="24" customWidth="1"/>
    <col min="3" max="10" width="12.7916666666667" style="31" customWidth="1"/>
    <col min="11" max="16384" width="9" style="24"/>
  </cols>
  <sheetData>
    <row r="1" s="24" customFormat="1" ht="23" customHeight="1" spans="1:10">
      <c r="A1" s="32" t="s">
        <v>185</v>
      </c>
      <c r="C1" s="31"/>
      <c r="D1" s="31"/>
      <c r="E1" s="31"/>
      <c r="F1" s="31"/>
      <c r="G1" s="31"/>
      <c r="H1" s="31"/>
      <c r="I1" s="31"/>
      <c r="J1" s="31"/>
    </row>
    <row r="2" s="24" customFormat="1" ht="28.5" spans="1:10">
      <c r="A2" s="33" t="s">
        <v>186</v>
      </c>
      <c r="B2" s="33"/>
      <c r="C2" s="34"/>
      <c r="D2" s="34"/>
      <c r="E2" s="34"/>
      <c r="F2" s="34"/>
      <c r="G2" s="34"/>
      <c r="H2" s="34"/>
      <c r="I2" s="34"/>
      <c r="J2" s="34"/>
    </row>
    <row r="3" s="24" customFormat="1" ht="20" customHeight="1" spans="1:10">
      <c r="A3" s="30"/>
      <c r="C3" s="31"/>
      <c r="D3" s="31"/>
      <c r="E3" s="31"/>
      <c r="F3" s="31"/>
      <c r="G3" s="31"/>
      <c r="H3" s="31"/>
      <c r="J3" s="45" t="s">
        <v>2</v>
      </c>
    </row>
    <row r="4" s="25" customFormat="1" ht="34" customHeight="1" spans="1:10">
      <c r="A4" s="35" t="s">
        <v>3</v>
      </c>
      <c r="B4" s="35" t="s">
        <v>187</v>
      </c>
      <c r="C4" s="36" t="s">
        <v>188</v>
      </c>
      <c r="D4" s="36"/>
      <c r="E4" s="36"/>
      <c r="F4" s="36"/>
      <c r="G4" s="36" t="s">
        <v>189</v>
      </c>
      <c r="H4" s="36"/>
      <c r="I4" s="36"/>
      <c r="J4" s="36"/>
    </row>
    <row r="5" s="25" customFormat="1" ht="34" customHeight="1" spans="1:10">
      <c r="A5" s="35"/>
      <c r="B5" s="35"/>
      <c r="C5" s="36" t="s">
        <v>34</v>
      </c>
      <c r="D5" s="36" t="s">
        <v>190</v>
      </c>
      <c r="E5" s="36" t="s">
        <v>191</v>
      </c>
      <c r="F5" s="36" t="s">
        <v>192</v>
      </c>
      <c r="G5" s="36" t="s">
        <v>34</v>
      </c>
      <c r="H5" s="36" t="s">
        <v>190</v>
      </c>
      <c r="I5" s="36" t="s">
        <v>191</v>
      </c>
      <c r="J5" s="36" t="s">
        <v>192</v>
      </c>
    </row>
    <row r="6" s="26" customFormat="1" ht="34" customHeight="1" spans="1:10">
      <c r="A6" s="37" t="s">
        <v>193</v>
      </c>
      <c r="B6" s="38"/>
      <c r="C6" s="39">
        <f>SUBTOTAL(9,D7:F16)</f>
        <v>6855.222016</v>
      </c>
      <c r="D6" s="39">
        <f>SUBTOTAL(9,D7:D16)</f>
        <v>619.105405</v>
      </c>
      <c r="E6" s="39">
        <f>SUBTOTAL(9,E7:E16)</f>
        <v>6236.116611</v>
      </c>
      <c r="F6" s="39">
        <f>SUBTOTAL(9,F7:F16)</f>
        <v>0</v>
      </c>
      <c r="G6" s="39">
        <f>SUBTOTAL(9,H7:J16)</f>
        <v>6589.513921</v>
      </c>
      <c r="H6" s="39">
        <f>SUBTOTAL(9,H7:H16)</f>
        <v>365.306409</v>
      </c>
      <c r="I6" s="39">
        <f>SUBTOTAL(9,I7:I16)</f>
        <v>6224.207512</v>
      </c>
      <c r="J6" s="39">
        <f>SUBTOTAL(9,J7:J16)</f>
        <v>0</v>
      </c>
    </row>
    <row r="7" s="27" customFormat="1" ht="34" customHeight="1" spans="1:10">
      <c r="A7" s="40">
        <v>1</v>
      </c>
      <c r="B7" s="41" t="s">
        <v>194</v>
      </c>
      <c r="C7" s="42">
        <f t="shared" ref="C7:C23" si="0">SUM(D7:F7)</f>
        <v>40.3065</v>
      </c>
      <c r="D7" s="42">
        <v>40.3065</v>
      </c>
      <c r="E7" s="42"/>
      <c r="F7" s="42"/>
      <c r="G7" s="42">
        <f t="shared" ref="G7:G21" si="1">H7+I7+J7</f>
        <v>36.317504</v>
      </c>
      <c r="H7" s="42">
        <v>36.317504</v>
      </c>
      <c r="I7" s="42"/>
      <c r="J7" s="42"/>
    </row>
    <row r="8" s="27" customFormat="1" ht="34" customHeight="1" spans="1:10">
      <c r="A8" s="40">
        <v>2</v>
      </c>
      <c r="B8" s="41" t="s">
        <v>195</v>
      </c>
      <c r="C8" s="42">
        <f t="shared" si="0"/>
        <v>51.45062</v>
      </c>
      <c r="D8" s="42">
        <v>51.45062</v>
      </c>
      <c r="E8" s="42"/>
      <c r="F8" s="42"/>
      <c r="G8" s="42">
        <f t="shared" si="1"/>
        <v>51.45062</v>
      </c>
      <c r="H8" s="42">
        <v>51.45062</v>
      </c>
      <c r="I8" s="42"/>
      <c r="J8" s="42"/>
    </row>
    <row r="9" s="27" customFormat="1" ht="34" customHeight="1" spans="1:10">
      <c r="A9" s="40">
        <v>3</v>
      </c>
      <c r="B9" s="43" t="s">
        <v>196</v>
      </c>
      <c r="C9" s="42">
        <f t="shared" si="0"/>
        <v>1205.2</v>
      </c>
      <c r="D9" s="42"/>
      <c r="E9" s="42">
        <v>1205.2</v>
      </c>
      <c r="F9" s="42"/>
      <c r="G9" s="42">
        <f t="shared" si="1"/>
        <v>1205.2</v>
      </c>
      <c r="H9" s="42"/>
      <c r="I9" s="42">
        <v>1205.2</v>
      </c>
      <c r="J9" s="42"/>
    </row>
    <row r="10" s="27" customFormat="1" ht="34" customHeight="1" spans="1:10">
      <c r="A10" s="40">
        <v>4</v>
      </c>
      <c r="B10" s="43" t="s">
        <v>197</v>
      </c>
      <c r="C10" s="42">
        <f t="shared" si="0"/>
        <v>4962.444989</v>
      </c>
      <c r="D10" s="42"/>
      <c r="E10" s="42">
        <v>4962.444989</v>
      </c>
      <c r="F10" s="42"/>
      <c r="G10" s="42">
        <f t="shared" si="1"/>
        <v>4962.444989</v>
      </c>
      <c r="H10" s="42"/>
      <c r="I10" s="42">
        <v>4962.444989</v>
      </c>
      <c r="J10" s="42"/>
    </row>
    <row r="11" s="28" customFormat="1" ht="34" customHeight="1" spans="1:10">
      <c r="A11" s="40">
        <v>5</v>
      </c>
      <c r="B11" s="41" t="s">
        <v>110</v>
      </c>
      <c r="C11" s="42">
        <f t="shared" si="0"/>
        <v>62.432806</v>
      </c>
      <c r="D11" s="44">
        <v>62.432806</v>
      </c>
      <c r="E11" s="44"/>
      <c r="F11" s="44"/>
      <c r="G11" s="42">
        <f t="shared" si="1"/>
        <v>62.432806</v>
      </c>
      <c r="H11" s="44">
        <v>62.432806</v>
      </c>
      <c r="I11" s="44"/>
      <c r="J11" s="44"/>
    </row>
    <row r="12" s="28" customFormat="1" ht="34" customHeight="1" spans="1:10">
      <c r="A12" s="40">
        <v>6</v>
      </c>
      <c r="B12" s="41" t="s">
        <v>198</v>
      </c>
      <c r="C12" s="42">
        <f t="shared" si="0"/>
        <v>39.75</v>
      </c>
      <c r="D12" s="44">
        <v>39.75</v>
      </c>
      <c r="E12" s="44"/>
      <c r="F12" s="44"/>
      <c r="G12" s="42">
        <f t="shared" si="1"/>
        <v>0</v>
      </c>
      <c r="H12" s="44"/>
      <c r="I12" s="44"/>
      <c r="J12" s="44"/>
    </row>
    <row r="13" s="28" customFormat="1" ht="34" customHeight="1" spans="1:10">
      <c r="A13" s="40">
        <v>7</v>
      </c>
      <c r="B13" s="43" t="s">
        <v>114</v>
      </c>
      <c r="C13" s="42">
        <f t="shared" si="0"/>
        <v>241.656901</v>
      </c>
      <c r="D13" s="44">
        <v>173.185279</v>
      </c>
      <c r="E13" s="44">
        <v>68.471622</v>
      </c>
      <c r="F13" s="44"/>
      <c r="G13" s="42">
        <f t="shared" si="1"/>
        <v>229.747802</v>
      </c>
      <c r="H13" s="44">
        <v>173.185279</v>
      </c>
      <c r="I13" s="44">
        <v>56.562523</v>
      </c>
      <c r="J13" s="44"/>
    </row>
    <row r="14" s="28" customFormat="1" ht="34" customHeight="1" spans="1:10">
      <c r="A14" s="40">
        <v>8</v>
      </c>
      <c r="B14" s="43" t="s">
        <v>199</v>
      </c>
      <c r="C14" s="42">
        <f t="shared" si="0"/>
        <v>71</v>
      </c>
      <c r="D14" s="44">
        <v>71</v>
      </c>
      <c r="E14" s="44"/>
      <c r="F14" s="44"/>
      <c r="G14" s="42">
        <f t="shared" si="1"/>
        <v>0</v>
      </c>
      <c r="H14" s="44"/>
      <c r="I14" s="44"/>
      <c r="J14" s="44"/>
    </row>
    <row r="15" s="29" customFormat="1" ht="34" customHeight="1" spans="1:10">
      <c r="A15" s="40">
        <v>9</v>
      </c>
      <c r="B15" s="41" t="s">
        <v>200</v>
      </c>
      <c r="C15" s="42">
        <f t="shared" si="0"/>
        <v>41.9202</v>
      </c>
      <c r="D15" s="44">
        <v>41.9202</v>
      </c>
      <c r="E15" s="44"/>
      <c r="F15" s="44"/>
      <c r="G15" s="42">
        <f t="shared" si="1"/>
        <v>41.9202</v>
      </c>
      <c r="H15" s="44">
        <v>41.9202</v>
      </c>
      <c r="I15" s="44"/>
      <c r="J15" s="44"/>
    </row>
    <row r="16" s="29" customFormat="1" ht="34" customHeight="1" spans="1:10">
      <c r="A16" s="40">
        <v>10</v>
      </c>
      <c r="B16" s="43" t="s">
        <v>201</v>
      </c>
      <c r="C16" s="42">
        <f t="shared" si="0"/>
        <v>139.06</v>
      </c>
      <c r="D16" s="44">
        <v>139.06</v>
      </c>
      <c r="E16" s="44"/>
      <c r="F16" s="44"/>
      <c r="G16" s="42">
        <f t="shared" si="1"/>
        <v>0</v>
      </c>
      <c r="H16" s="44"/>
      <c r="I16" s="44"/>
      <c r="J16" s="44"/>
    </row>
  </sheetData>
  <mergeCells count="6">
    <mergeCell ref="A2:J2"/>
    <mergeCell ref="C4:F4"/>
    <mergeCell ref="G4:J4"/>
    <mergeCell ref="A6:B6"/>
    <mergeCell ref="A4:A5"/>
    <mergeCell ref="B4:B5"/>
  </mergeCells>
  <pageMargins left="0.751388888888889" right="0.751388888888889" top="1" bottom="1" header="0.5" footer="0.5"/>
  <pageSetup paperSize="9" scale="78"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K31"/>
  <sheetViews>
    <sheetView workbookViewId="0">
      <selection activeCell="F12" sqref="F12"/>
    </sheetView>
  </sheetViews>
  <sheetFormatPr defaultColWidth="9" defaultRowHeight="14.25"/>
  <cols>
    <col min="1" max="1" width="23.1333333333333" style="1" customWidth="1"/>
    <col min="2" max="2" width="31.8833333333333" style="1" customWidth="1"/>
    <col min="3" max="4" width="14.5" style="5" customWidth="1"/>
    <col min="5" max="8" width="9" style="1"/>
    <col min="9" max="9" width="37.775" style="1" customWidth="1"/>
    <col min="10" max="16384" width="9" style="1"/>
  </cols>
  <sheetData>
    <row r="1" s="1" customFormat="1" ht="36" customHeight="1" spans="1:4">
      <c r="A1" s="6" t="s">
        <v>202</v>
      </c>
      <c r="C1" s="5"/>
      <c r="D1" s="5"/>
    </row>
    <row r="2" s="1" customFormat="1" ht="57" customHeight="1" spans="1:4">
      <c r="A2" s="7" t="s">
        <v>203</v>
      </c>
      <c r="B2" s="8"/>
      <c r="C2" s="8"/>
      <c r="D2" s="8"/>
    </row>
    <row r="3" s="1" customFormat="1" ht="28" customHeight="1" spans="3:4">
      <c r="C3" s="5"/>
      <c r="D3" s="9" t="s">
        <v>2</v>
      </c>
    </row>
    <row r="4" s="2" customFormat="1" ht="27" customHeight="1" spans="1:4">
      <c r="A4" s="10" t="s">
        <v>204</v>
      </c>
      <c r="B4" s="11"/>
      <c r="C4" s="12" t="s">
        <v>205</v>
      </c>
      <c r="D4" s="12" t="s">
        <v>206</v>
      </c>
    </row>
    <row r="5" s="2" customFormat="1" ht="27" customHeight="1" spans="1:4">
      <c r="A5" s="13" t="s">
        <v>207</v>
      </c>
      <c r="B5" s="13" t="s">
        <v>208</v>
      </c>
      <c r="C5" s="12"/>
      <c r="D5" s="12"/>
    </row>
    <row r="6" s="3" customFormat="1" ht="27" customHeight="1" spans="1:4">
      <c r="A6" s="14" t="s">
        <v>209</v>
      </c>
      <c r="B6" s="15"/>
      <c r="C6" s="16">
        <v>2074.47</v>
      </c>
      <c r="D6" s="16">
        <v>4918.0347</v>
      </c>
    </row>
    <row r="7" s="4" customFormat="1" ht="27" customHeight="1" spans="1:4">
      <c r="A7" s="17" t="s">
        <v>210</v>
      </c>
      <c r="B7" s="18" t="s">
        <v>211</v>
      </c>
      <c r="C7" s="19">
        <v>965.33</v>
      </c>
      <c r="D7" s="19">
        <v>2814.0047</v>
      </c>
    </row>
    <row r="8" s="4" customFormat="1" ht="27" customHeight="1" spans="1:11">
      <c r="A8" s="17"/>
      <c r="B8" s="20" t="s">
        <v>212</v>
      </c>
      <c r="C8" s="21">
        <v>10</v>
      </c>
      <c r="D8" s="21">
        <v>9.5</v>
      </c>
      <c r="I8" s="23"/>
      <c r="J8" s="23"/>
      <c r="K8" s="23"/>
    </row>
    <row r="9" s="4" customFormat="1" ht="27" customHeight="1" spans="1:11">
      <c r="A9" s="17"/>
      <c r="B9" s="20" t="s">
        <v>213</v>
      </c>
      <c r="C9" s="21"/>
      <c r="D9" s="21"/>
      <c r="I9" s="23"/>
      <c r="J9" s="23"/>
      <c r="K9" s="23"/>
    </row>
    <row r="10" s="4" customFormat="1" ht="27" customHeight="1" spans="1:11">
      <c r="A10" s="17"/>
      <c r="B10" s="20" t="s">
        <v>214</v>
      </c>
      <c r="C10" s="21">
        <v>20</v>
      </c>
      <c r="D10" s="21">
        <v>19.87</v>
      </c>
      <c r="I10" s="23"/>
      <c r="J10" s="23"/>
      <c r="K10" s="23"/>
    </row>
    <row r="11" s="4" customFormat="1" ht="27" customHeight="1" spans="1:11">
      <c r="A11" s="17"/>
      <c r="B11" s="20" t="s">
        <v>215</v>
      </c>
      <c r="C11" s="21">
        <v>287.16</v>
      </c>
      <c r="D11" s="21">
        <v>394.9047</v>
      </c>
      <c r="I11" s="23"/>
      <c r="J11" s="23"/>
      <c r="K11" s="23"/>
    </row>
    <row r="12" s="4" customFormat="1" ht="27" customHeight="1" spans="1:11">
      <c r="A12" s="17"/>
      <c r="B12" s="20" t="s">
        <v>216</v>
      </c>
      <c r="C12" s="21">
        <v>4</v>
      </c>
      <c r="D12" s="21">
        <v>2</v>
      </c>
      <c r="I12" s="23"/>
      <c r="J12" s="23"/>
      <c r="K12" s="23"/>
    </row>
    <row r="13" s="4" customFormat="1" ht="27" customHeight="1" spans="1:11">
      <c r="A13" s="17"/>
      <c r="B13" s="20" t="s">
        <v>217</v>
      </c>
      <c r="C13" s="21">
        <v>173</v>
      </c>
      <c r="D13" s="21">
        <v>497.7</v>
      </c>
      <c r="I13" s="23"/>
      <c r="J13" s="23"/>
      <c r="K13" s="23"/>
    </row>
    <row r="14" s="4" customFormat="1" ht="27" customHeight="1" spans="1:11">
      <c r="A14" s="17"/>
      <c r="B14" s="20" t="s">
        <v>218</v>
      </c>
      <c r="C14" s="21"/>
      <c r="D14" s="21">
        <v>1084.472</v>
      </c>
      <c r="I14" s="23"/>
      <c r="J14" s="23"/>
      <c r="K14" s="23"/>
    </row>
    <row r="15" s="4" customFormat="1" ht="27" customHeight="1" spans="1:11">
      <c r="A15" s="17"/>
      <c r="B15" s="20" t="s">
        <v>219</v>
      </c>
      <c r="C15" s="21">
        <v>78</v>
      </c>
      <c r="D15" s="21">
        <v>39.3</v>
      </c>
      <c r="I15" s="23"/>
      <c r="J15" s="23"/>
      <c r="K15" s="23"/>
    </row>
    <row r="16" s="4" customFormat="1" ht="27" customHeight="1" spans="1:11">
      <c r="A16" s="17"/>
      <c r="B16" s="20" t="s">
        <v>220</v>
      </c>
      <c r="C16" s="21">
        <v>380.17</v>
      </c>
      <c r="D16" s="21">
        <v>382.15</v>
      </c>
      <c r="I16" s="23"/>
      <c r="J16" s="23"/>
      <c r="K16" s="23"/>
    </row>
    <row r="17" s="4" customFormat="1" ht="27" customHeight="1" spans="1:11">
      <c r="A17" s="17"/>
      <c r="B17" s="20" t="s">
        <v>221</v>
      </c>
      <c r="C17" s="21"/>
      <c r="D17" s="21">
        <v>54.408</v>
      </c>
      <c r="I17" s="23"/>
      <c r="J17" s="23"/>
      <c r="K17" s="23"/>
    </row>
    <row r="18" s="4" customFormat="1" ht="27" customHeight="1" spans="1:11">
      <c r="A18" s="17"/>
      <c r="B18" s="20" t="s">
        <v>222</v>
      </c>
      <c r="C18" s="21"/>
      <c r="D18" s="21">
        <v>19.9</v>
      </c>
      <c r="I18" s="23"/>
      <c r="J18" s="23"/>
      <c r="K18" s="23"/>
    </row>
    <row r="19" s="4" customFormat="1" ht="27" customHeight="1" spans="1:11">
      <c r="A19" s="17"/>
      <c r="B19" s="20" t="s">
        <v>223</v>
      </c>
      <c r="C19" s="21">
        <v>6</v>
      </c>
      <c r="D19" s="21">
        <v>230.4</v>
      </c>
      <c r="I19" s="23"/>
      <c r="J19" s="23"/>
      <c r="K19" s="23"/>
    </row>
    <row r="20" s="4" customFormat="1" ht="27" customHeight="1" spans="1:11">
      <c r="A20" s="17"/>
      <c r="B20" s="20" t="s">
        <v>224</v>
      </c>
      <c r="C20" s="21">
        <v>0</v>
      </c>
      <c r="D20" s="21">
        <v>72.8</v>
      </c>
      <c r="I20" s="23"/>
      <c r="J20" s="23"/>
      <c r="K20" s="23"/>
    </row>
    <row r="21" s="4" customFormat="1" ht="27" customHeight="1" spans="1:11">
      <c r="A21" s="17"/>
      <c r="B21" s="20" t="s">
        <v>225</v>
      </c>
      <c r="C21" s="21">
        <v>7</v>
      </c>
      <c r="D21" s="21">
        <v>6.6</v>
      </c>
      <c r="I21" s="23"/>
      <c r="J21" s="23"/>
      <c r="K21" s="23"/>
    </row>
    <row r="22" s="4" customFormat="1" ht="27" customHeight="1" spans="1:11">
      <c r="A22" s="17" t="s">
        <v>226</v>
      </c>
      <c r="B22" s="18" t="s">
        <v>211</v>
      </c>
      <c r="C22" s="19">
        <v>1109.14</v>
      </c>
      <c r="D22" s="19">
        <v>2104.03</v>
      </c>
      <c r="I22" s="23"/>
      <c r="J22" s="23"/>
      <c r="K22" s="23"/>
    </row>
    <row r="23" s="4" customFormat="1" ht="27" customHeight="1" spans="1:11">
      <c r="A23" s="17"/>
      <c r="B23" s="20" t="s">
        <v>227</v>
      </c>
      <c r="C23" s="21">
        <v>311.2</v>
      </c>
      <c r="D23" s="21">
        <v>306</v>
      </c>
      <c r="I23" s="23"/>
      <c r="J23" s="23"/>
      <c r="K23" s="23"/>
    </row>
    <row r="24" s="4" customFormat="1" ht="27" customHeight="1" spans="1:11">
      <c r="A24" s="17"/>
      <c r="B24" s="20" t="s">
        <v>228</v>
      </c>
      <c r="C24" s="21">
        <v>63</v>
      </c>
      <c r="D24" s="21">
        <v>61.3</v>
      </c>
      <c r="I24" s="23"/>
      <c r="J24" s="23"/>
      <c r="K24" s="23"/>
    </row>
    <row r="25" s="4" customFormat="1" ht="27" customHeight="1" spans="1:11">
      <c r="A25" s="17"/>
      <c r="B25" s="20" t="s">
        <v>229</v>
      </c>
      <c r="C25" s="21"/>
      <c r="D25" s="21">
        <v>0.4</v>
      </c>
      <c r="I25" s="23"/>
      <c r="J25" s="23"/>
      <c r="K25" s="23"/>
    </row>
    <row r="26" s="4" customFormat="1" ht="27" customHeight="1" spans="1:11">
      <c r="A26" s="17"/>
      <c r="B26" s="20" t="s">
        <v>230</v>
      </c>
      <c r="C26" s="21"/>
      <c r="D26" s="21"/>
      <c r="I26" s="23"/>
      <c r="J26" s="23"/>
      <c r="K26" s="23"/>
    </row>
    <row r="27" s="4" customFormat="1" ht="27" customHeight="1" spans="1:11">
      <c r="A27" s="17"/>
      <c r="B27" s="20" t="s">
        <v>231</v>
      </c>
      <c r="C27" s="21">
        <v>0</v>
      </c>
      <c r="D27" s="21">
        <v>172.3</v>
      </c>
      <c r="I27" s="23"/>
      <c r="J27" s="23"/>
      <c r="K27" s="23"/>
    </row>
    <row r="28" s="4" customFormat="1" ht="27" customHeight="1" spans="1:4">
      <c r="A28" s="17"/>
      <c r="B28" s="20" t="s">
        <v>232</v>
      </c>
      <c r="C28" s="21">
        <v>50.18</v>
      </c>
      <c r="D28" s="21">
        <v>48.43</v>
      </c>
    </row>
    <row r="29" s="4" customFormat="1" ht="27" customHeight="1" spans="1:4">
      <c r="A29" s="17"/>
      <c r="B29" s="20" t="s">
        <v>233</v>
      </c>
      <c r="C29" s="21">
        <v>0</v>
      </c>
      <c r="D29" s="21">
        <v>45.6</v>
      </c>
    </row>
    <row r="30" s="4" customFormat="1" ht="27" customHeight="1" spans="1:4">
      <c r="A30" s="17"/>
      <c r="B30" s="20" t="s">
        <v>234</v>
      </c>
      <c r="C30" s="21">
        <v>684.76</v>
      </c>
      <c r="D30" s="21">
        <v>1470</v>
      </c>
    </row>
    <row r="31" s="4" customFormat="1" ht="22" customHeight="1" spans="3:4">
      <c r="C31" s="22"/>
      <c r="D31" s="22"/>
    </row>
  </sheetData>
  <mergeCells count="7">
    <mergeCell ref="A2:D2"/>
    <mergeCell ref="A4:B4"/>
    <mergeCell ref="A6:B6"/>
    <mergeCell ref="A7:A21"/>
    <mergeCell ref="A22:A30"/>
    <mergeCell ref="C4:C5"/>
    <mergeCell ref="D4:D5"/>
  </mergeCells>
  <printOptions horizontalCentered="1" verticalCentered="1"/>
  <pageMargins left="0.751388888888889" right="0.751388888888889" top="0.747916666666667" bottom="0.66875"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7.市对区税收返还和一般转移支付</vt:lpstr>
      <vt:lpstr>8.一般公专项转移支付</vt:lpstr>
      <vt:lpstr>9.基金专项转移支付</vt:lpstr>
      <vt:lpstr>10.直达资金</vt:lpstr>
      <vt:lpstr>11.政府购买服务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李爽维</dc:creator>
  <cp:lastModifiedBy>赵蕊</cp:lastModifiedBy>
  <dcterms:created xsi:type="dcterms:W3CDTF">2025-07-22T07:12:00Z</dcterms:created>
  <dcterms:modified xsi:type="dcterms:W3CDTF">2026-08-17T12:36:59Z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KSOReadingLayout">
    <vt:bool>true</vt:bool>
  </property>
</Properties>
</file>