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6.收支总表S" sheetId="2" r:id="rId1"/>
    <sheet name="Sheet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Order1" hidden="1">255</definedName>
    <definedName name="_Order2" hidden="1">255</definedName>
    <definedName name="as">#N/A</definedName>
    <definedName name="FRC">[3]Main!$C$9</definedName>
    <definedName name="gxxe2003">'[4]P1012001'!$A$6:$E$117</definedName>
    <definedName name="gxxe20032">'[4]P1012001'!$A$6:$E$117</definedName>
    <definedName name="hostfee">'[2]Financ. Overview'!$H$12</definedName>
    <definedName name="HWSheet">1</definedName>
    <definedName name="pr_toolbox">[2]Toolbox!$A$3:$I$80</definedName>
    <definedName name="_xlnm.Print_Titles">#N/A</definedName>
    <definedName name="s_c_list">[5]Toolbox!$A$7:$H$969</definedName>
    <definedName name="sdlfee">'[2]Financ. Overview'!$H$13</definedName>
    <definedName name="ss7fee">'[2]Financ. Overview'!$H$18</definedName>
    <definedName name="subsfee">'[2]Financ. Overview'!$H$14</definedName>
    <definedName name="toolbox">[7]Toolbox!$C$5:$T$1578</definedName>
    <definedName name="V5.1Fee">'[2]Financ. Overview'!$H$15</definedName>
    <definedName name="本级标准收入2004年">[8]本年收入合计!$E$4:$E$184</definedName>
    <definedName name="财政供养人员增幅2004年">[9]财政供养人员增幅!$E$6</definedName>
    <definedName name="财政供养人员增幅2004年分县">[9]财政供养人员增幅!$E$4:$E$184</definedName>
    <definedName name="村级标准支出">[10]村级支出!$E$4:$E$184</definedName>
    <definedName name="大多数">[11]XL4Poppy!$A$15</definedName>
    <definedName name="第二产业分县2003年">[12]GDP!$G$4:$G$184</definedName>
    <definedName name="第二产业合计2003年">[12]GDP!$G$4</definedName>
    <definedName name="第三产业分县2003年">[12]GDP!$H$4:$H$184</definedName>
    <definedName name="第三产业合计2003年">[12]GDP!$H$4</definedName>
    <definedName name="耕地占用税分县2003年">[13]一般预算收入!$U$4:$U$184</definedName>
    <definedName name="耕地占用税合计2003年">[13]一般预算收入!$U$4</definedName>
    <definedName name="工商税收2004年">[14]工商税收!$S$4:$S$184</definedName>
    <definedName name="工商税收合计2004年">[14]工商税收!$S$4</definedName>
    <definedName name="公检法司部门编制数">[15]公检法司编制!$E$4:$E$184</definedName>
    <definedName name="公用标准支出">[16]合计!$E$4:$E$184</definedName>
    <definedName name="科目编码">[17]编码!$A$2:$A$145</definedName>
    <definedName name="农业人口2003年">[18]农业人口!$E$4:$E$184</definedName>
    <definedName name="农业税分县2003年">[13]一般预算收入!$S$4:$S$184</definedName>
    <definedName name="农业税合计2003年">[13]一般预算收入!$S$4</definedName>
    <definedName name="农业特产税分县2003年">[13]一般预算收入!$T$4:$T$184</definedName>
    <definedName name="农业特产税合计2003年">[13]一般预算收入!$T$4</definedName>
    <definedName name="农业用地面积">[19]农业用地!$E$4:$E$184</definedName>
    <definedName name="契税分县2003年">[13]一般预算收入!$V$4:$V$184</definedName>
    <definedName name="契税合计2003年">[13]一般预算收入!$V$4</definedName>
    <definedName name="人员标准支出">[20]人员支出!$E$4:$E$184</definedName>
    <definedName name="事业发展支出">[21]事业发展!$E$4:$E$184</definedName>
    <definedName name="乡镇个数">[22]行政区划!$D$6:$D$184</definedName>
    <definedName name="行政管理部门编制数">[15]行政编制!$E$4:$E$184</definedName>
    <definedName name="性别">[23]基础编码!$H$2:$H$3</definedName>
    <definedName name="学历">[23]基础编码!$S$2:$S$9</definedName>
    <definedName name="一般预算收入2002年">'[24]2002年一般预算收入'!$AC$4:$AC$184</definedName>
    <definedName name="一般预算收入2003年">[13]一般预算收入!$AD$4:$AD$184</definedName>
    <definedName name="一般预算收入合计2003年">[13]一般预算收入!$AC$4</definedName>
    <definedName name="支出">'[25]P1012001'!$A$6:$E$117</definedName>
    <definedName name="中小学生人数2003年">[26]中小学生!$E$4:$E$184</definedName>
    <definedName name="总人口2003年">[27]总人口!$E$4:$E$184</definedName>
    <definedName name="Bust" localSheetId="0">'[1]00000ppy'!$C$31</definedName>
    <definedName name="Continue" localSheetId="0">'[1]00000ppy'!$C$9</definedName>
    <definedName name="MakeIt" localSheetId="0">'[1]00000ppy'!$A$26</definedName>
    <definedName name="solar_ratio" localSheetId="0">'[6]POWER ASSUMPTIONS'!$H$7</definedName>
    <definedName name="_xlnm.Print_Area" localSheetId="0">'6.收支总表S'!$A$1:$P$46</definedName>
  </definedNames>
  <calcPr calcId="144525"/>
</workbook>
</file>

<file path=xl/sharedStrings.xml><?xml version="1.0" encoding="utf-8"?>
<sst xmlns="http://schemas.openxmlformats.org/spreadsheetml/2006/main" count="101" uniqueCount="85">
  <si>
    <t>附表</t>
  </si>
  <si>
    <t>北京市密云区2025年1-6月份财政收支情况表</t>
  </si>
  <si>
    <t>单位：万元，％</t>
  </si>
  <si>
    <t>项        目</t>
  </si>
  <si>
    <t>调整预算</t>
  </si>
  <si>
    <t>本年累计</t>
  </si>
  <si>
    <t>上年同期</t>
  </si>
  <si>
    <t>比上年同期</t>
  </si>
  <si>
    <t>完成
预算％</t>
  </si>
  <si>
    <t>一般预算收入结构％</t>
  </si>
  <si>
    <t>项       目</t>
  </si>
  <si>
    <t>± 额</t>
  </si>
  <si>
    <t>±％</t>
  </si>
  <si>
    <t>本年</t>
  </si>
  <si>
    <t>收  入  总  计</t>
  </si>
  <si>
    <t>支 出 总  计</t>
  </si>
  <si>
    <t>一般公共预算收入合计</t>
  </si>
  <si>
    <t>一般公共预算支出合计</t>
  </si>
  <si>
    <t>一、税收收入形成财政收入</t>
  </si>
  <si>
    <t xml:space="preserve">  一般公共服务支出</t>
  </si>
  <si>
    <t xml:space="preserve">   增值税</t>
  </si>
  <si>
    <t xml:space="preserve">  国防支出</t>
  </si>
  <si>
    <t xml:space="preserve">   企业所得税</t>
  </si>
  <si>
    <t xml:space="preserve">  公共安全支出</t>
  </si>
  <si>
    <t xml:space="preserve">   个人所得税</t>
  </si>
  <si>
    <t xml:space="preserve">  教育支出</t>
  </si>
  <si>
    <t xml:space="preserve">   城市维护建设税</t>
  </si>
  <si>
    <t xml:space="preserve">  科学技术支出</t>
  </si>
  <si>
    <t xml:space="preserve">   房产税</t>
  </si>
  <si>
    <t xml:space="preserve">  文化旅游体育与传媒支出</t>
  </si>
  <si>
    <t xml:space="preserve">   印花税</t>
  </si>
  <si>
    <t xml:space="preserve">  社会保障和就业支出</t>
  </si>
  <si>
    <t xml:space="preserve">   城镇土地使用税</t>
  </si>
  <si>
    <t xml:space="preserve">  卫生健康支出</t>
  </si>
  <si>
    <t xml:space="preserve">   土地增值税</t>
  </si>
  <si>
    <t xml:space="preserve">  节能环保支出</t>
  </si>
  <si>
    <t xml:space="preserve">   耕地占用税</t>
  </si>
  <si>
    <t xml:space="preserve">  城乡社区支出</t>
  </si>
  <si>
    <t xml:space="preserve">   环境保护税</t>
  </si>
  <si>
    <t xml:space="preserve">  农林水支出</t>
  </si>
  <si>
    <t xml:space="preserve">   其他税收收入</t>
  </si>
  <si>
    <t xml:space="preserve">  交通运输支出</t>
  </si>
  <si>
    <t>二、非税收入小计</t>
  </si>
  <si>
    <t xml:space="preserve">  资源勘探信息等支出</t>
  </si>
  <si>
    <t xml:space="preserve">   专项收入</t>
  </si>
  <si>
    <t xml:space="preserve">  商业服务业等支出</t>
  </si>
  <si>
    <t xml:space="preserve">      教育费附加收入</t>
  </si>
  <si>
    <t xml:space="preserve">  金融支出</t>
  </si>
  <si>
    <t xml:space="preserve">      残疾人就业保障金收入</t>
  </si>
  <si>
    <t xml:space="preserve">  援助其他地区支出</t>
  </si>
  <si>
    <t xml:space="preserve">      教育资金收入</t>
  </si>
  <si>
    <t xml:space="preserve">  自然资源海洋气象等支出</t>
  </si>
  <si>
    <t xml:space="preserve">      森林植被恢复费</t>
  </si>
  <si>
    <t xml:space="preserve">  住房保障支出</t>
  </si>
  <si>
    <t xml:space="preserve">      其他专项收入</t>
  </si>
  <si>
    <t xml:space="preserve">  粮油物资储备支出</t>
  </si>
  <si>
    <t xml:space="preserve">   行政事业性收费收入</t>
  </si>
  <si>
    <t xml:space="preserve">  灾害防治及应急管理支出</t>
  </si>
  <si>
    <t xml:space="preserve">   罚没收入</t>
  </si>
  <si>
    <t xml:space="preserve">  债务付息支出</t>
  </si>
  <si>
    <t xml:space="preserve">   国有资本经营收入</t>
  </si>
  <si>
    <t xml:space="preserve">  债务发行费用支出</t>
  </si>
  <si>
    <t xml:space="preserve">   国有资源(资产)有偿使用收入</t>
  </si>
  <si>
    <t xml:space="preserve">  其他支出</t>
  </si>
  <si>
    <t xml:space="preserve">   捐赠收入</t>
  </si>
  <si>
    <t xml:space="preserve">  预备费</t>
  </si>
  <si>
    <t xml:space="preserve">   政府住房基金收入</t>
  </si>
  <si>
    <t xml:space="preserve">   其他收入</t>
  </si>
  <si>
    <t>政府性基金预算收入合计</t>
  </si>
  <si>
    <t>政府性基金预算支出合计</t>
  </si>
  <si>
    <t xml:space="preserve">   农业土地开发资金收入</t>
  </si>
  <si>
    <t xml:space="preserve">   国有土地使用权出让收入</t>
  </si>
  <si>
    <t xml:space="preserve">   城市基础设施配套费收入</t>
  </si>
  <si>
    <t xml:space="preserve">   污水处理费收入</t>
  </si>
  <si>
    <t xml:space="preserve">  资源勘探工业信息等支出</t>
  </si>
  <si>
    <t xml:space="preserve">   其他政府性基金收入</t>
  </si>
  <si>
    <t xml:space="preserve">   专项债务对应项目专项收入</t>
  </si>
  <si>
    <t>国有资本经营预算收入合计</t>
  </si>
  <si>
    <t xml:space="preserve">   国有资本经营预算支出合计</t>
  </si>
  <si>
    <t xml:space="preserve">   利润收入</t>
  </si>
  <si>
    <t xml:space="preserve">   股利、股息收入</t>
  </si>
  <si>
    <t xml:space="preserve">  国有资本经营预算支出</t>
  </si>
  <si>
    <t xml:space="preserve">   其他国有资本经营预算收入</t>
  </si>
  <si>
    <t>债务收入合计</t>
  </si>
  <si>
    <t>财政专户管理的教育收费收入</t>
  </si>
</sst>
</file>

<file path=xl/styles.xml><?xml version="1.0" encoding="utf-8"?>
<styleSheet xmlns="http://schemas.openxmlformats.org/spreadsheetml/2006/main">
  <numFmts count="10">
    <numFmt numFmtId="176" formatCode="0.000_ "/>
    <numFmt numFmtId="177" formatCode="0.0_ "/>
    <numFmt numFmtId="178" formatCode="0_ "/>
    <numFmt numFmtId="179" formatCode="0_);[Red]\(0\)"/>
    <numFmt numFmtId="180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181" formatCode="#,##0_ "/>
    <numFmt numFmtId="41" formatCode="_ * #,##0_ ;_ * \-#,##0_ ;_ * &quot;-&quot;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sz val="10"/>
      <name val="黑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8"/>
      <name val="黑体"/>
      <charset val="134"/>
    </font>
    <font>
      <sz val="26"/>
      <name val="方正小标宋简体"/>
      <charset val="134"/>
    </font>
    <font>
      <sz val="16"/>
      <name val="宋体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b/>
      <sz val="9"/>
      <name val="宋体"/>
      <charset val="134"/>
    </font>
    <font>
      <b/>
      <sz val="12"/>
      <color rgb="FFFF0000"/>
      <name val="宋体"/>
      <charset val="134"/>
    </font>
    <font>
      <b/>
      <sz val="12"/>
      <color rgb="FFFF0000"/>
      <name val="Times New Roman"/>
      <charset val="134"/>
    </font>
    <font>
      <sz val="11"/>
      <name val="宋体"/>
      <charset val="134"/>
      <scheme val="minor"/>
    </font>
    <font>
      <sz val="12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35" fillId="0" borderId="0"/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" fillId="0" borderId="0"/>
    <xf numFmtId="0" fontId="18" fillId="2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3" fillId="17" borderId="8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8" fillId="25" borderId="8" applyNumberFormat="0" applyAlignment="0" applyProtection="0">
      <alignment vertical="center"/>
    </xf>
    <xf numFmtId="0" fontId="27" fillId="17" borderId="7" applyNumberFormat="0" applyAlignment="0" applyProtection="0">
      <alignment vertical="center"/>
    </xf>
    <xf numFmtId="0" fontId="37" fillId="32" borderId="10" applyNumberFormat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4" applyFill="1" applyProtection="1">
      <protection locked="0"/>
    </xf>
    <xf numFmtId="0" fontId="2" fillId="0" borderId="0" xfId="4" applyFont="1" applyFill="1" applyBorder="1"/>
    <xf numFmtId="0" fontId="3" fillId="0" borderId="0" xfId="4" applyFont="1" applyFill="1" applyAlignment="1">
      <alignment vertical="center"/>
    </xf>
    <xf numFmtId="0" fontId="4" fillId="0" borderId="0" xfId="4" applyFont="1" applyFill="1" applyAlignment="1">
      <alignment vertical="center"/>
    </xf>
    <xf numFmtId="0" fontId="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" fillId="0" borderId="0" xfId="4" applyFont="1" applyFill="1" applyAlignment="1">
      <alignment vertical="center"/>
    </xf>
    <xf numFmtId="0" fontId="7" fillId="0" borderId="0" xfId="4" applyFont="1" applyFill="1"/>
    <xf numFmtId="0" fontId="1" fillId="0" borderId="0" xfId="0" applyFont="1" applyFill="1" applyAlignment="1"/>
    <xf numFmtId="1" fontId="1" fillId="0" borderId="0" xfId="4" applyNumberFormat="1" applyFill="1"/>
    <xf numFmtId="0" fontId="1" fillId="0" borderId="0" xfId="4" applyFill="1"/>
    <xf numFmtId="0" fontId="1" fillId="0" borderId="0" xfId="4" applyFont="1" applyFill="1"/>
    <xf numFmtId="179" fontId="1" fillId="0" borderId="0" xfId="4" applyNumberFormat="1" applyFont="1" applyFill="1"/>
    <xf numFmtId="178" fontId="1" fillId="0" borderId="0" xfId="4" applyNumberFormat="1" applyFont="1" applyFill="1"/>
    <xf numFmtId="10" fontId="1" fillId="0" borderId="0" xfId="4" applyNumberFormat="1" applyFill="1"/>
    <xf numFmtId="1" fontId="8" fillId="0" borderId="0" xfId="4" applyNumberFormat="1" applyFont="1" applyFill="1"/>
    <xf numFmtId="1" fontId="9" fillId="0" borderId="0" xfId="4" applyNumberFormat="1" applyFont="1" applyFill="1" applyAlignment="1" applyProtection="1">
      <alignment horizontal="center" vertical="center"/>
      <protection locked="0"/>
    </xf>
    <xf numFmtId="1" fontId="10" fillId="0" borderId="0" xfId="4" applyNumberFormat="1" applyFont="1" applyFill="1" applyBorder="1" applyAlignment="1">
      <alignment horizontal="left" vertical="center"/>
    </xf>
    <xf numFmtId="180" fontId="1" fillId="0" borderId="0" xfId="4" applyNumberFormat="1" applyFill="1" applyBorder="1"/>
    <xf numFmtId="176" fontId="1" fillId="0" borderId="0" xfId="4" applyNumberFormat="1" applyFill="1" applyBorder="1"/>
    <xf numFmtId="1" fontId="7" fillId="0" borderId="1" xfId="4" applyNumberFormat="1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vertical="center"/>
    </xf>
    <xf numFmtId="1" fontId="7" fillId="0" borderId="1" xfId="1" applyNumberFormat="1" applyFont="1" applyFill="1" applyBorder="1" applyAlignment="1">
      <alignment horizontal="center" vertical="center"/>
    </xf>
    <xf numFmtId="178" fontId="11" fillId="0" borderId="1" xfId="4" applyNumberFormat="1" applyFont="1" applyFill="1" applyBorder="1" applyAlignment="1" applyProtection="1">
      <alignment vertical="center"/>
    </xf>
    <xf numFmtId="1" fontId="7" fillId="0" borderId="1" xfId="1" applyNumberFormat="1" applyFont="1" applyFill="1" applyBorder="1" applyAlignment="1">
      <alignment vertical="center"/>
    </xf>
    <xf numFmtId="1" fontId="1" fillId="0" borderId="1" xfId="1" applyNumberFormat="1" applyFont="1" applyFill="1" applyBorder="1" applyAlignment="1">
      <alignment vertical="center"/>
    </xf>
    <xf numFmtId="178" fontId="12" fillId="0" borderId="1" xfId="4" applyNumberFormat="1" applyFont="1" applyFill="1" applyBorder="1" applyAlignment="1" applyProtection="1">
      <alignment vertical="center"/>
    </xf>
    <xf numFmtId="180" fontId="11" fillId="0" borderId="0" xfId="4" applyNumberFormat="1" applyFont="1" applyFill="1" applyBorder="1" applyAlignment="1">
      <alignment vertical="center"/>
    </xf>
    <xf numFmtId="177" fontId="11" fillId="0" borderId="0" xfId="4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centerContinuous" vertical="center"/>
    </xf>
    <xf numFmtId="0" fontId="13" fillId="0" borderId="1" xfId="4" applyFont="1" applyFill="1" applyBorder="1" applyAlignment="1">
      <alignment horizontal="center" vertical="center" shrinkToFit="1"/>
    </xf>
    <xf numFmtId="0" fontId="11" fillId="0" borderId="1" xfId="4" applyFont="1" applyFill="1" applyBorder="1" applyAlignment="1">
      <alignment horizontal="center" vertical="center"/>
    </xf>
    <xf numFmtId="177" fontId="11" fillId="0" borderId="1" xfId="4" applyNumberFormat="1" applyFont="1" applyFill="1" applyBorder="1" applyAlignment="1" applyProtection="1">
      <alignment vertical="center"/>
    </xf>
    <xf numFmtId="177" fontId="12" fillId="0" borderId="1" xfId="4" applyNumberFormat="1" applyFont="1" applyFill="1" applyBorder="1" applyAlignment="1" applyProtection="1">
      <alignment vertical="center"/>
    </xf>
    <xf numFmtId="181" fontId="12" fillId="0" borderId="1" xfId="4" applyNumberFormat="1" applyFont="1" applyFill="1" applyBorder="1" applyAlignment="1" applyProtection="1">
      <alignment vertical="center"/>
    </xf>
    <xf numFmtId="0" fontId="3" fillId="0" borderId="1" xfId="4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179" fontId="7" fillId="0" borderId="1" xfId="4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shrinkToFit="1"/>
    </xf>
    <xf numFmtId="178" fontId="15" fillId="0" borderId="1" xfId="4" applyNumberFormat="1" applyFont="1" applyFill="1" applyBorder="1" applyAlignment="1" applyProtection="1">
      <alignment vertical="center"/>
    </xf>
    <xf numFmtId="178" fontId="16" fillId="0" borderId="2" xfId="4" applyNumberFormat="1" applyFont="1" applyFill="1" applyBorder="1" applyAlignment="1">
      <alignment horizontal="right" vertical="top"/>
    </xf>
    <xf numFmtId="178" fontId="7" fillId="0" borderId="1" xfId="4" applyNumberFormat="1" applyFont="1" applyFill="1" applyBorder="1" applyAlignment="1">
      <alignment horizontal="centerContinuous" vertical="center"/>
    </xf>
    <xf numFmtId="178" fontId="11" fillId="0" borderId="1" xfId="4" applyNumberFormat="1" applyFont="1" applyFill="1" applyBorder="1" applyAlignment="1">
      <alignment horizontal="center" vertical="center"/>
    </xf>
    <xf numFmtId="10" fontId="1" fillId="0" borderId="0" xfId="4" applyNumberFormat="1" applyFill="1" applyProtection="1">
      <protection locked="0"/>
    </xf>
    <xf numFmtId="10" fontId="2" fillId="0" borderId="0" xfId="4" applyNumberFormat="1" applyFont="1" applyFill="1" applyBorder="1"/>
    <xf numFmtId="0" fontId="17" fillId="0" borderId="0" xfId="4" applyFont="1" applyFill="1"/>
    <xf numFmtId="10" fontId="3" fillId="0" borderId="0" xfId="4" applyNumberFormat="1" applyFont="1" applyFill="1" applyAlignment="1">
      <alignment vertical="center"/>
    </xf>
    <xf numFmtId="10" fontId="4" fillId="0" borderId="0" xfId="4" applyNumberFormat="1" applyFont="1" applyFill="1" applyAlignment="1">
      <alignment vertical="center"/>
    </xf>
    <xf numFmtId="10" fontId="5" fillId="0" borderId="0" xfId="4" applyNumberFormat="1" applyFont="1" applyFill="1" applyAlignment="1">
      <alignment vertical="center"/>
    </xf>
    <xf numFmtId="10" fontId="2" fillId="0" borderId="0" xfId="4" applyNumberFormat="1" applyFont="1" applyFill="1" applyAlignment="1">
      <alignment vertical="center"/>
    </xf>
    <xf numFmtId="10" fontId="6" fillId="0" borderId="0" xfId="4" applyNumberFormat="1" applyFont="1" applyFill="1" applyAlignment="1">
      <alignment vertical="center"/>
    </xf>
    <xf numFmtId="10" fontId="7" fillId="0" borderId="0" xfId="4" applyNumberFormat="1" applyFont="1" applyFill="1"/>
    <xf numFmtId="10" fontId="1" fillId="0" borderId="0" xfId="0" applyNumberFormat="1" applyFont="1" applyFill="1" applyAlignment="1"/>
  </cellXfs>
  <cellStyles count="51">
    <cellStyle name="常规" xfId="0" builtinId="0"/>
    <cellStyle name="常规_Sheet1" xfId="1"/>
    <cellStyle name="40% - 强调文字颜色 6" xfId="2" builtinId="51"/>
    <cellStyle name="20% - 强调文字颜色 6" xfId="3" builtinId="50"/>
    <cellStyle name="常规 2 10 2" xfId="4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7.xml"/><Relationship Id="rId28" Type="http://schemas.openxmlformats.org/officeDocument/2006/relationships/externalLink" Target="externalLinks/externalLink26.xml"/><Relationship Id="rId27" Type="http://schemas.openxmlformats.org/officeDocument/2006/relationships/externalLink" Target="externalLinks/externalLink25.xml"/><Relationship Id="rId26" Type="http://schemas.openxmlformats.org/officeDocument/2006/relationships/externalLink" Target="externalLinks/externalLink24.xml"/><Relationship Id="rId25" Type="http://schemas.openxmlformats.org/officeDocument/2006/relationships/externalLink" Target="externalLinks/externalLink23.xml"/><Relationship Id="rId24" Type="http://schemas.openxmlformats.org/officeDocument/2006/relationships/externalLink" Target="externalLinks/externalLink22.xml"/><Relationship Id="rId23" Type="http://schemas.openxmlformats.org/officeDocument/2006/relationships/externalLink" Target="externalLinks/externalLink21.xml"/><Relationship Id="rId22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9.xml"/><Relationship Id="rId20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7.xml"/><Relationship Id="rId18" Type="http://schemas.openxmlformats.org/officeDocument/2006/relationships/externalLink" Target="externalLinks/externalLink16.xml"/><Relationship Id="rId17" Type="http://schemas.openxmlformats.org/officeDocument/2006/relationships/externalLink" Target="externalLinks/externalLink15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5&#24180;&#19978;&#21322;&#24180;&#25191;&#34892;/D:/Users/dell/Desktop/2021&#24180;&#25968;&#25454;/2020&#24180;&#39046;&#23548;&#23567;&#32440;&#26465;/2015&#24180;&#36130;&#25919;&#25253;&#21578;/&#22522;&#30784;&#36164;&#26009;/&#36130;&#25919;&#25253;&#21578;/2014&#24180;&#19978;&#21322;&#24180;&#25253;&#21578;/2013&#24180;&#36130;&#25919;&#25253;&#21578;&#25968;&#25454;/2013&#24180;&#36130;&#25919;&#25253;&#21578;&#25968;&#25454;/&#20844;&#25991;&#21253;/&#37096;&#38376;&#39044;&#31639;/2014&#24180;&#37096;&#38376;&#39044;&#31639;/2014&#39033;&#30446;&#24211;/&#39033;&#30446;&#27719;&#24635;&#34920;&#26679;-&#37027;&#21733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5&#24180;&#19978;&#21322;&#24180;&#25191;&#34892;/M:/DATA Folder/2004&#24180;&#19968;&#33324;&#24615;&#36716;&#31227;&#25903;&#20184;/2004&#24180;&#20113;&#21335;&#30465;&#20998;&#21439;&#26449;&#32423;&#26631;&#20934;&#25903;&#2098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5&#24180;&#19978;&#21322;&#24180;&#25191;&#34892;/I:/&#27575;&#38177;&#29790;/&#21271;&#20140;&#24503;&#21150;/2007&#24180;&#27979;&#31639;&#26041;&#26696;/&#19968;&#22870;/Documents and Settings/caiqiang/My Documents/&#21439;&#20065;&#36130;&#25919;&#22256;&#38590;&#27979;&#31639;&#26041;&#26696;/&#26041;&#26696;&#19977;&#31295;/&#26041;&#26696;&#20108;&#31295;/&#35774;&#22791;/&#21407;&#22987;/814/13 &#38081;&#36335;&#37197;&#2021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5&#24180;&#19978;&#21322;&#24180;&#25191;&#34892;/M:/02&#25919;&#24220;&#38388;&#36716;&#31227;&#25903;&#20184;/01&#19968;&#33324;&#24615;&#36716;&#31227;&#25903;&#20184;/2005&#24180;/&#31532;&#20108;&#26041;&#26696;/&#22522;&#30784;&#25968;&#25454;/2003&#24180;&#20113;&#21335;&#30465;&#20998;&#21439;GDP&#21450;&#20998;&#20135;&#19994;&#25968;&#2545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5&#24180;&#19978;&#21322;&#24180;&#25191;&#34892;/M:/02&#25919;&#24220;&#38388;&#36716;&#31227;&#25903;&#20184;/01&#19968;&#33324;&#24615;&#36716;&#31227;&#25903;&#20184;/2005&#24180;/&#31532;&#20108;&#26041;&#26696;/&#22522;&#30784;&#25968;&#25454;/2003&#24180;&#20998;&#22320;&#21439;&#36130;&#25919;&#19968;&#33324;&#39044;&#31639;&#25910;&#2083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5&#24180;&#19978;&#21322;&#24180;&#25191;&#34892;/M:/02&#25919;&#24220;&#38388;&#36716;&#31227;&#25903;&#20184;/01&#19968;&#33324;&#24615;&#36716;&#31227;&#25903;&#20184;/2005&#24180;/&#31532;&#20108;&#26041;&#26696;/&#22522;&#30784;&#25968;&#25454;/2003&#24180;&#20113;&#21335;&#30465;&#20998;&#22320;&#21439;&#24037;&#21830;&#31246;&#25910;&#20915;&#31639;&#25968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5&#24180;&#19978;&#21322;&#24180;&#25191;&#34892;/M:/02&#25919;&#24220;&#38388;&#36716;&#31227;&#25903;&#20184;/01&#19968;&#33324;&#24615;&#36716;&#31227;&#25903;&#20184;/2004&#24180;/2004&#24180;&#19968;&#33324;&#24615;&#36716;&#31227;&#25903;&#20184;&#27979;&#31639;/&#22522;&#30784;&#25968;&#25454;/2004&#24180;&#20113;&#21335;&#30465;&#20998;&#21439;&#34892;&#25919;&#21644;&#20844;&#26816;&#27861;&#21496;&#37096;&#38376;&#32534;&#21046;&#25968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5&#24180;&#19978;&#21322;&#24180;&#25191;&#34892;/M:/DATA Folder/2004&#24180;&#19968;&#33324;&#24615;&#36716;&#31227;&#25903;&#20184;/2004&#24180;&#20113;&#21335;&#30465;&#20998;&#21439;&#20844;&#29992;&#26631;&#20934;&#25903;&#2098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5&#24180;&#19978;&#21322;&#24180;&#25191;&#34892;/I:/DOCUME~1/zq/LOCALS~1/Temp/&#25919;&#27861;&#21475;&#24120;&#29992;&#32479;&#35745;&#36164;&#26009;/&#19977;&#23395;&#24230;&#27719;&#24635;/&#39044;&#31639;/2006&#39044;&#31639;&#25253;&#3492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5&#24180;&#19978;&#21322;&#24180;&#25191;&#34892;/M: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0892;&#19994;&#20154;&#21475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5&#24180;&#19978;&#21322;&#24180;&#25191;&#34892;/M:/02&#25919;&#24220;&#38388;&#36716;&#31227;&#25903;&#20184;/01&#19968;&#33324;&#24615;&#36716;&#31227;&#25903;&#20184;/2004&#24180;/2004&#24180;&#19968;&#33324;&#24615;&#36716;&#31227;&#25903;&#20184;&#27979;&#31639;/&#22522;&#30784;&#25968;&#25454;/2004&#24180;&#20113;&#21335;&#30465;&#20998;&#21439;&#20892;&#19994;&#29992;&#22320;&#38754;&#312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5&#24180;&#19978;&#21322;&#24180;&#25191;&#34892;///NTS01/jhc/unzipped/Eastern Airline FE/GP/tamer/WINDOWS/GP_A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5&#24180;&#19978;&#21322;&#24180;&#25191;&#34892;/M:/DATA Folder/2004&#24180;&#19968;&#33324;&#24615;&#36716;&#31227;&#25903;&#20184;/2004&#24180;&#20113;&#21335;&#30465;&#20998;&#21439;&#20154;&#21592;&#26631;&#20934;&#25903;&#2098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5&#24180;&#19978;&#21322;&#24180;&#25191;&#34892;/M:/DATA Folder/2004&#24180;&#19968;&#33324;&#24615;&#36716;&#31227;&#25903;&#20184;/2004&#24180;&#20113;&#21335;&#30465;&#20998;&#21439;&#20107;&#19994;&#21457;&#23637;&#25903;&#20986;&#65288;&#32463;&#24046;&#24322;&#35843;&#25972;&#6528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5&#24180;&#19978;&#21322;&#24180;&#25191;&#34892;/M:/02&#25919;&#24220;&#38388;&#36716;&#31227;&#25903;&#20184;/01&#19968;&#33324;&#24615;&#36716;&#31227;&#25903;&#20184;/2004&#24180;/2004&#24180;&#19968;&#33324;&#24615;&#36716;&#31227;&#25903;&#20184;&#27979;&#31639;/&#22522;&#30784;&#25968;&#25454;/&#20065;&#38215;&#21644;&#34892;&#25919;&#26449;&#20010;&#2596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5&#24180;&#19978;&#21322;&#24180;&#25191;&#34892;/I:/DOCUME~1/zq/LOCALS~1/Temp/&#36130;&#25919;&#20379;&#20859;&#20154;&#21592;&#20449;&#24687;&#34920;/&#25945;&#32946;/&#27896;&#27700;&#22235;&#2001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5&#24180;&#19978;&#21322;&#24180;&#25191;&#34892;/M:/02&#25919;&#24220;&#38388;&#36716;&#31227;&#25903;&#20184;/01&#19968;&#33324;&#24615;&#36716;&#31227;&#25903;&#20184;/2005&#24180;/&#31532;&#20108;&#26041;&#26696;/&#22522;&#30784;&#25968;&#25454;/2002&#24180;&#20113;&#21335;&#30465;&#20998;&#21439;&#19968;&#33324;&#39044;&#31639;&#25910;&#2083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5&#24180;&#19978;&#21322;&#24180;&#25191;&#34892;///Budgetserver/&#39044;&#31639;&#21496;/BY/YS3/97&#20915;&#31639;&#21306;&#21439;&#26368;&#21518;&#27719;&#24635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5&#24180;&#19978;&#21322;&#24180;&#25191;&#34892;/M: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0013;&#23567;&#23398;&#29983;&#20154;&#25968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5&#24180;&#19978;&#21322;&#24180;&#25191;&#34892;/M: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4635;&#20154;&#214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5&#24180;&#19978;&#21322;&#24180;&#25191;&#34892;///NTS01/jhc/CHR/ARBEJDE/Q4D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5&#24180;&#19978;&#21322;&#24180;&#25191;&#34892;///SHANGHAI_LF/&#39044;&#31639;&#22788;/BY/YS3/97&#20915;&#31639;&#21306;&#21439;&#26368;&#21518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5&#24180;&#19978;&#21322;&#24180;&#25191;&#34892;/A:/WINDOWS/TEMP/GOLDPYR4/ARENTO/TOOLBOX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5&#24180;&#19978;&#21322;&#24180;&#25191;&#34892;/D:/Users/dell/Desktop/2021&#24180;&#25968;&#25454;/2020&#24180;&#39046;&#23548;&#23567;&#32440;&#26465;/POWER ASSUMPTION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5&#24180;&#19978;&#21322;&#24180;&#25191;&#34892;///NTS01/jhc/unzipped/Eastern Airline FE/GP/tamer/DOS/TEMP/GPTLBX9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5&#24180;&#19978;&#21322;&#24180;&#25191;&#34892;/M:/02&#25919;&#24220;&#38388;&#36716;&#31227;&#25903;&#20184;/01&#19968;&#33324;&#24615;&#36716;&#31227;&#25903;&#20184;/2005&#24180;/&#31532;&#20108;&#26041;&#26696;/2004&#24180;&#20113;&#21335;&#30465;&#20998;&#21439;&#26412;&#32423;&#26631;&#20934;&#25910;&#20837;&#21512;&#3574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5&#24180;&#19978;&#21322;&#24180;&#25191;&#34892;/M:/02&#25919;&#24220;&#38388;&#36716;&#31227;&#25903;&#20184;/01&#19968;&#33324;&#24615;&#36716;&#31227;&#25903;&#20184;/2005&#24180;/&#31532;&#20108;&#26041;&#26696;/&#22522;&#30784;&#25968;&#25454;/2003&#24180;&#20113;&#21335;&#30465;&#20998;&#21439;&#36130;&#25919;&#20840;&#20379;&#20859;&#20154;&#21592;&#22686;&#241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支出表（表十二）"/>
      <sheetName val="00000ppy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  <sheetName val="XL4Poppy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  <sheetName val="XL4Poppy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一般预算收入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  <sheetName val="工商税收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  <sheetName val="公检法司编制"/>
      <sheetName val="行政编制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  <sheetName val="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  <sheetName val="农业用地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  <sheetName val="人员支出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  <sheetName val="P1012001"/>
      <sheetName val="Mai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  <sheetName val="事业发展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  <sheetName val="行政区划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  <sheetName val="基础编码"/>
    </sheet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2002年一般预算收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  <sheetName val="P1012001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中小学生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  <sheetName val="总人口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Financ. Overview"/>
      <sheetName val="Toolbox"/>
      <sheetName val="P101200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DDETABLE "/>
      <sheetName val="#REF"/>
      <sheetName val="XL4Poppy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POWER ASSUMPTIONS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本年收入合计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  <sheetName val="财政供养人员增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  <sheetName val="村级支出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4"/>
  <sheetViews>
    <sheetView tabSelected="1" workbookViewId="0">
      <selection activeCell="M6" sqref="M6"/>
    </sheetView>
  </sheetViews>
  <sheetFormatPr defaultColWidth="9" defaultRowHeight="15.75"/>
  <cols>
    <col min="1" max="1" width="35.25" style="10" customWidth="1"/>
    <col min="2" max="2" width="10.625" style="10" customWidth="1"/>
    <col min="3" max="4" width="12.7916666666667" style="10" customWidth="1"/>
    <col min="5" max="5" width="10.125" style="11" customWidth="1"/>
    <col min="6" max="7" width="8.125" style="11" customWidth="1"/>
    <col min="8" max="9" width="8.875" style="11" customWidth="1"/>
    <col min="10" max="10" width="32.625" style="11" customWidth="1"/>
    <col min="11" max="11" width="12" style="12" customWidth="1"/>
    <col min="12" max="12" width="12" style="13" customWidth="1"/>
    <col min="13" max="13" width="12" style="12" customWidth="1"/>
    <col min="14" max="14" width="10.125" style="14" customWidth="1"/>
    <col min="15" max="16" width="8.125" style="12" customWidth="1"/>
    <col min="17" max="17" width="11.125" style="11"/>
    <col min="18" max="18" width="12.625" style="15"/>
    <col min="19" max="19" width="9" style="11"/>
    <col min="20" max="20" width="11.125" style="11"/>
    <col min="21" max="231" width="9" style="11"/>
    <col min="232" max="232" width="31.5" style="11" customWidth="1"/>
    <col min="233" max="233" width="9.625" style="11" customWidth="1"/>
    <col min="234" max="234" width="9.75" style="11" customWidth="1"/>
    <col min="235" max="235" width="9.625" style="11" customWidth="1"/>
    <col min="236" max="236" width="9.125" style="11" customWidth="1"/>
    <col min="237" max="237" width="9" style="11"/>
    <col min="238" max="238" width="7.75" style="11" customWidth="1"/>
    <col min="239" max="240" width="8.875" style="11" customWidth="1"/>
    <col min="241" max="241" width="27.25" style="11" customWidth="1"/>
    <col min="242" max="242" width="10.625" style="11" customWidth="1"/>
    <col min="243" max="245" width="10" style="11" customWidth="1"/>
    <col min="246" max="246" width="9.375" style="11" customWidth="1"/>
    <col min="247" max="247" width="8.125" style="11" customWidth="1"/>
    <col min="248" max="248" width="9" style="11"/>
    <col min="249" max="249" width="12.25" style="11" customWidth="1"/>
    <col min="250" max="487" width="9" style="11"/>
    <col min="488" max="488" width="31.5" style="11" customWidth="1"/>
    <col min="489" max="489" width="9.625" style="11" customWidth="1"/>
    <col min="490" max="490" width="9.75" style="11" customWidth="1"/>
    <col min="491" max="491" width="9.625" style="11" customWidth="1"/>
    <col min="492" max="492" width="9.125" style="11" customWidth="1"/>
    <col min="493" max="493" width="9" style="11"/>
    <col min="494" max="494" width="7.75" style="11" customWidth="1"/>
    <col min="495" max="496" width="8.875" style="11" customWidth="1"/>
    <col min="497" max="497" width="27.25" style="11" customWidth="1"/>
    <col min="498" max="498" width="10.625" style="11" customWidth="1"/>
    <col min="499" max="501" width="10" style="11" customWidth="1"/>
    <col min="502" max="502" width="9.375" style="11" customWidth="1"/>
    <col min="503" max="503" width="8.125" style="11" customWidth="1"/>
    <col min="504" max="504" width="9" style="11"/>
    <col min="505" max="505" width="12.25" style="11" customWidth="1"/>
    <col min="506" max="743" width="9" style="11"/>
    <col min="744" max="744" width="31.5" style="11" customWidth="1"/>
    <col min="745" max="745" width="9.625" style="11" customWidth="1"/>
    <col min="746" max="746" width="9.75" style="11" customWidth="1"/>
    <col min="747" max="747" width="9.625" style="11" customWidth="1"/>
    <col min="748" max="748" width="9.125" style="11" customWidth="1"/>
    <col min="749" max="749" width="9" style="11"/>
    <col min="750" max="750" width="7.75" style="11" customWidth="1"/>
    <col min="751" max="752" width="8.875" style="11" customWidth="1"/>
    <col min="753" max="753" width="27.25" style="11" customWidth="1"/>
    <col min="754" max="754" width="10.625" style="11" customWidth="1"/>
    <col min="755" max="757" width="10" style="11" customWidth="1"/>
    <col min="758" max="758" width="9.375" style="11" customWidth="1"/>
    <col min="759" max="759" width="8.125" style="11" customWidth="1"/>
    <col min="760" max="760" width="9" style="11"/>
    <col min="761" max="761" width="12.25" style="11" customWidth="1"/>
    <col min="762" max="999" width="9" style="11"/>
    <col min="1000" max="1000" width="31.5" style="11" customWidth="1"/>
    <col min="1001" max="1001" width="9.625" style="11" customWidth="1"/>
    <col min="1002" max="1002" width="9.75" style="11" customWidth="1"/>
    <col min="1003" max="1003" width="9.625" style="11" customWidth="1"/>
    <col min="1004" max="1004" width="9.125" style="11" customWidth="1"/>
    <col min="1005" max="1005" width="9" style="11"/>
    <col min="1006" max="1006" width="7.75" style="11" customWidth="1"/>
    <col min="1007" max="1008" width="8.875" style="11" customWidth="1"/>
    <col min="1009" max="1009" width="27.25" style="11" customWidth="1"/>
    <col min="1010" max="1010" width="10.625" style="11" customWidth="1"/>
    <col min="1011" max="1013" width="10" style="11" customWidth="1"/>
    <col min="1014" max="1014" width="9.375" style="11" customWidth="1"/>
    <col min="1015" max="1015" width="8.125" style="11" customWidth="1"/>
    <col min="1016" max="1016" width="9" style="11"/>
    <col min="1017" max="1017" width="12.25" style="11" customWidth="1"/>
    <col min="1018" max="1255" width="9" style="11"/>
    <col min="1256" max="1256" width="31.5" style="11" customWidth="1"/>
    <col min="1257" max="1257" width="9.625" style="11" customWidth="1"/>
    <col min="1258" max="1258" width="9.75" style="11" customWidth="1"/>
    <col min="1259" max="1259" width="9.625" style="11" customWidth="1"/>
    <col min="1260" max="1260" width="9.125" style="11" customWidth="1"/>
    <col min="1261" max="1261" width="9" style="11"/>
    <col min="1262" max="1262" width="7.75" style="11" customWidth="1"/>
    <col min="1263" max="1264" width="8.875" style="11" customWidth="1"/>
    <col min="1265" max="1265" width="27.25" style="11" customWidth="1"/>
    <col min="1266" max="1266" width="10.625" style="11" customWidth="1"/>
    <col min="1267" max="1269" width="10" style="11" customWidth="1"/>
    <col min="1270" max="1270" width="9.375" style="11" customWidth="1"/>
    <col min="1271" max="1271" width="8.125" style="11" customWidth="1"/>
    <col min="1272" max="1272" width="9" style="11"/>
    <col min="1273" max="1273" width="12.25" style="11" customWidth="1"/>
    <col min="1274" max="1511" width="9" style="11"/>
    <col min="1512" max="1512" width="31.5" style="11" customWidth="1"/>
    <col min="1513" max="1513" width="9.625" style="11" customWidth="1"/>
    <col min="1514" max="1514" width="9.75" style="11" customWidth="1"/>
    <col min="1515" max="1515" width="9.625" style="11" customWidth="1"/>
    <col min="1516" max="1516" width="9.125" style="11" customWidth="1"/>
    <col min="1517" max="1517" width="9" style="11"/>
    <col min="1518" max="1518" width="7.75" style="11" customWidth="1"/>
    <col min="1519" max="1520" width="8.875" style="11" customWidth="1"/>
    <col min="1521" max="1521" width="27.25" style="11" customWidth="1"/>
    <col min="1522" max="1522" width="10.625" style="11" customWidth="1"/>
    <col min="1523" max="1525" width="10" style="11" customWidth="1"/>
    <col min="1526" max="1526" width="9.375" style="11" customWidth="1"/>
    <col min="1527" max="1527" width="8.125" style="11" customWidth="1"/>
    <col min="1528" max="1528" width="9" style="11"/>
    <col min="1529" max="1529" width="12.25" style="11" customWidth="1"/>
    <col min="1530" max="1767" width="9" style="11"/>
    <col min="1768" max="1768" width="31.5" style="11" customWidth="1"/>
    <col min="1769" max="1769" width="9.625" style="11" customWidth="1"/>
    <col min="1770" max="1770" width="9.75" style="11" customWidth="1"/>
    <col min="1771" max="1771" width="9.625" style="11" customWidth="1"/>
    <col min="1772" max="1772" width="9.125" style="11" customWidth="1"/>
    <col min="1773" max="1773" width="9" style="11"/>
    <col min="1774" max="1774" width="7.75" style="11" customWidth="1"/>
    <col min="1775" max="1776" width="8.875" style="11" customWidth="1"/>
    <col min="1777" max="1777" width="27.25" style="11" customWidth="1"/>
    <col min="1778" max="1778" width="10.625" style="11" customWidth="1"/>
    <col min="1779" max="1781" width="10" style="11" customWidth="1"/>
    <col min="1782" max="1782" width="9.375" style="11" customWidth="1"/>
    <col min="1783" max="1783" width="8.125" style="11" customWidth="1"/>
    <col min="1784" max="1784" width="9" style="11"/>
    <col min="1785" max="1785" width="12.25" style="11" customWidth="1"/>
    <col min="1786" max="2023" width="9" style="11"/>
    <col min="2024" max="2024" width="31.5" style="11" customWidth="1"/>
    <col min="2025" max="2025" width="9.625" style="11" customWidth="1"/>
    <col min="2026" max="2026" width="9.75" style="11" customWidth="1"/>
    <col min="2027" max="2027" width="9.625" style="11" customWidth="1"/>
    <col min="2028" max="2028" width="9.125" style="11" customWidth="1"/>
    <col min="2029" max="2029" width="9" style="11"/>
    <col min="2030" max="2030" width="7.75" style="11" customWidth="1"/>
    <col min="2031" max="2032" width="8.875" style="11" customWidth="1"/>
    <col min="2033" max="2033" width="27.25" style="11" customWidth="1"/>
    <col min="2034" max="2034" width="10.625" style="11" customWidth="1"/>
    <col min="2035" max="2037" width="10" style="11" customWidth="1"/>
    <col min="2038" max="2038" width="9.375" style="11" customWidth="1"/>
    <col min="2039" max="2039" width="8.125" style="11" customWidth="1"/>
    <col min="2040" max="2040" width="9" style="11"/>
    <col min="2041" max="2041" width="12.25" style="11" customWidth="1"/>
    <col min="2042" max="2279" width="9" style="11"/>
    <col min="2280" max="2280" width="31.5" style="11" customWidth="1"/>
    <col min="2281" max="2281" width="9.625" style="11" customWidth="1"/>
    <col min="2282" max="2282" width="9.75" style="11" customWidth="1"/>
    <col min="2283" max="2283" width="9.625" style="11" customWidth="1"/>
    <col min="2284" max="2284" width="9.125" style="11" customWidth="1"/>
    <col min="2285" max="2285" width="9" style="11"/>
    <col min="2286" max="2286" width="7.75" style="11" customWidth="1"/>
    <col min="2287" max="2288" width="8.875" style="11" customWidth="1"/>
    <col min="2289" max="2289" width="27.25" style="11" customWidth="1"/>
    <col min="2290" max="2290" width="10.625" style="11" customWidth="1"/>
    <col min="2291" max="2293" width="10" style="11" customWidth="1"/>
    <col min="2294" max="2294" width="9.375" style="11" customWidth="1"/>
    <col min="2295" max="2295" width="8.125" style="11" customWidth="1"/>
    <col min="2296" max="2296" width="9" style="11"/>
    <col min="2297" max="2297" width="12.25" style="11" customWidth="1"/>
    <col min="2298" max="2535" width="9" style="11"/>
    <col min="2536" max="2536" width="31.5" style="11" customWidth="1"/>
    <col min="2537" max="2537" width="9.625" style="11" customWidth="1"/>
    <col min="2538" max="2538" width="9.75" style="11" customWidth="1"/>
    <col min="2539" max="2539" width="9.625" style="11" customWidth="1"/>
    <col min="2540" max="2540" width="9.125" style="11" customWidth="1"/>
    <col min="2541" max="2541" width="9" style="11"/>
    <col min="2542" max="2542" width="7.75" style="11" customWidth="1"/>
    <col min="2543" max="2544" width="8.875" style="11" customWidth="1"/>
    <col min="2545" max="2545" width="27.25" style="11" customWidth="1"/>
    <col min="2546" max="2546" width="10.625" style="11" customWidth="1"/>
    <col min="2547" max="2549" width="10" style="11" customWidth="1"/>
    <col min="2550" max="2550" width="9.375" style="11" customWidth="1"/>
    <col min="2551" max="2551" width="8.125" style="11" customWidth="1"/>
    <col min="2552" max="2552" width="9" style="11"/>
    <col min="2553" max="2553" width="12.25" style="11" customWidth="1"/>
    <col min="2554" max="2791" width="9" style="11"/>
    <col min="2792" max="2792" width="31.5" style="11" customWidth="1"/>
    <col min="2793" max="2793" width="9.625" style="11" customWidth="1"/>
    <col min="2794" max="2794" width="9.75" style="11" customWidth="1"/>
    <col min="2795" max="2795" width="9.625" style="11" customWidth="1"/>
    <col min="2796" max="2796" width="9.125" style="11" customWidth="1"/>
    <col min="2797" max="2797" width="9" style="11"/>
    <col min="2798" max="2798" width="7.75" style="11" customWidth="1"/>
    <col min="2799" max="2800" width="8.875" style="11" customWidth="1"/>
    <col min="2801" max="2801" width="27.25" style="11" customWidth="1"/>
    <col min="2802" max="2802" width="10.625" style="11" customWidth="1"/>
    <col min="2803" max="2805" width="10" style="11" customWidth="1"/>
    <col min="2806" max="2806" width="9.375" style="11" customWidth="1"/>
    <col min="2807" max="2807" width="8.125" style="11" customWidth="1"/>
    <col min="2808" max="2808" width="9" style="11"/>
    <col min="2809" max="2809" width="12.25" style="11" customWidth="1"/>
    <col min="2810" max="3047" width="9" style="11"/>
    <col min="3048" max="3048" width="31.5" style="11" customWidth="1"/>
    <col min="3049" max="3049" width="9.625" style="11" customWidth="1"/>
    <col min="3050" max="3050" width="9.75" style="11" customWidth="1"/>
    <col min="3051" max="3051" width="9.625" style="11" customWidth="1"/>
    <col min="3052" max="3052" width="9.125" style="11" customWidth="1"/>
    <col min="3053" max="3053" width="9" style="11"/>
    <col min="3054" max="3054" width="7.75" style="11" customWidth="1"/>
    <col min="3055" max="3056" width="8.875" style="11" customWidth="1"/>
    <col min="3057" max="3057" width="27.25" style="11" customWidth="1"/>
    <col min="3058" max="3058" width="10.625" style="11" customWidth="1"/>
    <col min="3059" max="3061" width="10" style="11" customWidth="1"/>
    <col min="3062" max="3062" width="9.375" style="11" customWidth="1"/>
    <col min="3063" max="3063" width="8.125" style="11" customWidth="1"/>
    <col min="3064" max="3064" width="9" style="11"/>
    <col min="3065" max="3065" width="12.25" style="11" customWidth="1"/>
    <col min="3066" max="3303" width="9" style="11"/>
    <col min="3304" max="3304" width="31.5" style="11" customWidth="1"/>
    <col min="3305" max="3305" width="9.625" style="11" customWidth="1"/>
    <col min="3306" max="3306" width="9.75" style="11" customWidth="1"/>
    <col min="3307" max="3307" width="9.625" style="11" customWidth="1"/>
    <col min="3308" max="3308" width="9.125" style="11" customWidth="1"/>
    <col min="3309" max="3309" width="9" style="11"/>
    <col min="3310" max="3310" width="7.75" style="11" customWidth="1"/>
    <col min="3311" max="3312" width="8.875" style="11" customWidth="1"/>
    <col min="3313" max="3313" width="27.25" style="11" customWidth="1"/>
    <col min="3314" max="3314" width="10.625" style="11" customWidth="1"/>
    <col min="3315" max="3317" width="10" style="11" customWidth="1"/>
    <col min="3318" max="3318" width="9.375" style="11" customWidth="1"/>
    <col min="3319" max="3319" width="8.125" style="11" customWidth="1"/>
    <col min="3320" max="3320" width="9" style="11"/>
    <col min="3321" max="3321" width="12.25" style="11" customWidth="1"/>
    <col min="3322" max="3559" width="9" style="11"/>
    <col min="3560" max="3560" width="31.5" style="11" customWidth="1"/>
    <col min="3561" max="3561" width="9.625" style="11" customWidth="1"/>
    <col min="3562" max="3562" width="9.75" style="11" customWidth="1"/>
    <col min="3563" max="3563" width="9.625" style="11" customWidth="1"/>
    <col min="3564" max="3564" width="9.125" style="11" customWidth="1"/>
    <col min="3565" max="3565" width="9" style="11"/>
    <col min="3566" max="3566" width="7.75" style="11" customWidth="1"/>
    <col min="3567" max="3568" width="8.875" style="11" customWidth="1"/>
    <col min="3569" max="3569" width="27.25" style="11" customWidth="1"/>
    <col min="3570" max="3570" width="10.625" style="11" customWidth="1"/>
    <col min="3571" max="3573" width="10" style="11" customWidth="1"/>
    <col min="3574" max="3574" width="9.375" style="11" customWidth="1"/>
    <col min="3575" max="3575" width="8.125" style="11" customWidth="1"/>
    <col min="3576" max="3576" width="9" style="11"/>
    <col min="3577" max="3577" width="12.25" style="11" customWidth="1"/>
    <col min="3578" max="3815" width="9" style="11"/>
    <col min="3816" max="3816" width="31.5" style="11" customWidth="1"/>
    <col min="3817" max="3817" width="9.625" style="11" customWidth="1"/>
    <col min="3818" max="3818" width="9.75" style="11" customWidth="1"/>
    <col min="3819" max="3819" width="9.625" style="11" customWidth="1"/>
    <col min="3820" max="3820" width="9.125" style="11" customWidth="1"/>
    <col min="3821" max="3821" width="9" style="11"/>
    <col min="3822" max="3822" width="7.75" style="11" customWidth="1"/>
    <col min="3823" max="3824" width="8.875" style="11" customWidth="1"/>
    <col min="3825" max="3825" width="27.25" style="11" customWidth="1"/>
    <col min="3826" max="3826" width="10.625" style="11" customWidth="1"/>
    <col min="3827" max="3829" width="10" style="11" customWidth="1"/>
    <col min="3830" max="3830" width="9.375" style="11" customWidth="1"/>
    <col min="3831" max="3831" width="8.125" style="11" customWidth="1"/>
    <col min="3832" max="3832" width="9" style="11"/>
    <col min="3833" max="3833" width="12.25" style="11" customWidth="1"/>
    <col min="3834" max="4071" width="9" style="11"/>
    <col min="4072" max="4072" width="31.5" style="11" customWidth="1"/>
    <col min="4073" max="4073" width="9.625" style="11" customWidth="1"/>
    <col min="4074" max="4074" width="9.75" style="11" customWidth="1"/>
    <col min="4075" max="4075" width="9.625" style="11" customWidth="1"/>
    <col min="4076" max="4076" width="9.125" style="11" customWidth="1"/>
    <col min="4077" max="4077" width="9" style="11"/>
    <col min="4078" max="4078" width="7.75" style="11" customWidth="1"/>
    <col min="4079" max="4080" width="8.875" style="11" customWidth="1"/>
    <col min="4081" max="4081" width="27.25" style="11" customWidth="1"/>
    <col min="4082" max="4082" width="10.625" style="11" customWidth="1"/>
    <col min="4083" max="4085" width="10" style="11" customWidth="1"/>
    <col min="4086" max="4086" width="9.375" style="11" customWidth="1"/>
    <col min="4087" max="4087" width="8.125" style="11" customWidth="1"/>
    <col min="4088" max="4088" width="9" style="11"/>
    <col min="4089" max="4089" width="12.25" style="11" customWidth="1"/>
    <col min="4090" max="4327" width="9" style="11"/>
    <col min="4328" max="4328" width="31.5" style="11" customWidth="1"/>
    <col min="4329" max="4329" width="9.625" style="11" customWidth="1"/>
    <col min="4330" max="4330" width="9.75" style="11" customWidth="1"/>
    <col min="4331" max="4331" width="9.625" style="11" customWidth="1"/>
    <col min="4332" max="4332" width="9.125" style="11" customWidth="1"/>
    <col min="4333" max="4333" width="9" style="11"/>
    <col min="4334" max="4334" width="7.75" style="11" customWidth="1"/>
    <col min="4335" max="4336" width="8.875" style="11" customWidth="1"/>
    <col min="4337" max="4337" width="27.25" style="11" customWidth="1"/>
    <col min="4338" max="4338" width="10.625" style="11" customWidth="1"/>
    <col min="4339" max="4341" width="10" style="11" customWidth="1"/>
    <col min="4342" max="4342" width="9.375" style="11" customWidth="1"/>
    <col min="4343" max="4343" width="8.125" style="11" customWidth="1"/>
    <col min="4344" max="4344" width="9" style="11"/>
    <col min="4345" max="4345" width="12.25" style="11" customWidth="1"/>
    <col min="4346" max="4583" width="9" style="11"/>
    <col min="4584" max="4584" width="31.5" style="11" customWidth="1"/>
    <col min="4585" max="4585" width="9.625" style="11" customWidth="1"/>
    <col min="4586" max="4586" width="9.75" style="11" customWidth="1"/>
    <col min="4587" max="4587" width="9.625" style="11" customWidth="1"/>
    <col min="4588" max="4588" width="9.125" style="11" customWidth="1"/>
    <col min="4589" max="4589" width="9" style="11"/>
    <col min="4590" max="4590" width="7.75" style="11" customWidth="1"/>
    <col min="4591" max="4592" width="8.875" style="11" customWidth="1"/>
    <col min="4593" max="4593" width="27.25" style="11" customWidth="1"/>
    <col min="4594" max="4594" width="10.625" style="11" customWidth="1"/>
    <col min="4595" max="4597" width="10" style="11" customWidth="1"/>
    <col min="4598" max="4598" width="9.375" style="11" customWidth="1"/>
    <col min="4599" max="4599" width="8.125" style="11" customWidth="1"/>
    <col min="4600" max="4600" width="9" style="11"/>
    <col min="4601" max="4601" width="12.25" style="11" customWidth="1"/>
    <col min="4602" max="4839" width="9" style="11"/>
    <col min="4840" max="4840" width="31.5" style="11" customWidth="1"/>
    <col min="4841" max="4841" width="9.625" style="11" customWidth="1"/>
    <col min="4842" max="4842" width="9.75" style="11" customWidth="1"/>
    <col min="4843" max="4843" width="9.625" style="11" customWidth="1"/>
    <col min="4844" max="4844" width="9.125" style="11" customWidth="1"/>
    <col min="4845" max="4845" width="9" style="11"/>
    <col min="4846" max="4846" width="7.75" style="11" customWidth="1"/>
    <col min="4847" max="4848" width="8.875" style="11" customWidth="1"/>
    <col min="4849" max="4849" width="27.25" style="11" customWidth="1"/>
    <col min="4850" max="4850" width="10.625" style="11" customWidth="1"/>
    <col min="4851" max="4853" width="10" style="11" customWidth="1"/>
    <col min="4854" max="4854" width="9.375" style="11" customWidth="1"/>
    <col min="4855" max="4855" width="8.125" style="11" customWidth="1"/>
    <col min="4856" max="4856" width="9" style="11"/>
    <col min="4857" max="4857" width="12.25" style="11" customWidth="1"/>
    <col min="4858" max="5095" width="9" style="11"/>
    <col min="5096" max="5096" width="31.5" style="11" customWidth="1"/>
    <col min="5097" max="5097" width="9.625" style="11" customWidth="1"/>
    <col min="5098" max="5098" width="9.75" style="11" customWidth="1"/>
    <col min="5099" max="5099" width="9.625" style="11" customWidth="1"/>
    <col min="5100" max="5100" width="9.125" style="11" customWidth="1"/>
    <col min="5101" max="5101" width="9" style="11"/>
    <col min="5102" max="5102" width="7.75" style="11" customWidth="1"/>
    <col min="5103" max="5104" width="8.875" style="11" customWidth="1"/>
    <col min="5105" max="5105" width="27.25" style="11" customWidth="1"/>
    <col min="5106" max="5106" width="10.625" style="11" customWidth="1"/>
    <col min="5107" max="5109" width="10" style="11" customWidth="1"/>
    <col min="5110" max="5110" width="9.375" style="11" customWidth="1"/>
    <col min="5111" max="5111" width="8.125" style="11" customWidth="1"/>
    <col min="5112" max="5112" width="9" style="11"/>
    <col min="5113" max="5113" width="12.25" style="11" customWidth="1"/>
    <col min="5114" max="5351" width="9" style="11"/>
    <col min="5352" max="5352" width="31.5" style="11" customWidth="1"/>
    <col min="5353" max="5353" width="9.625" style="11" customWidth="1"/>
    <col min="5354" max="5354" width="9.75" style="11" customWidth="1"/>
    <col min="5355" max="5355" width="9.625" style="11" customWidth="1"/>
    <col min="5356" max="5356" width="9.125" style="11" customWidth="1"/>
    <col min="5357" max="5357" width="9" style="11"/>
    <col min="5358" max="5358" width="7.75" style="11" customWidth="1"/>
    <col min="5359" max="5360" width="8.875" style="11" customWidth="1"/>
    <col min="5361" max="5361" width="27.25" style="11" customWidth="1"/>
    <col min="5362" max="5362" width="10.625" style="11" customWidth="1"/>
    <col min="5363" max="5365" width="10" style="11" customWidth="1"/>
    <col min="5366" max="5366" width="9.375" style="11" customWidth="1"/>
    <col min="5367" max="5367" width="8.125" style="11" customWidth="1"/>
    <col min="5368" max="5368" width="9" style="11"/>
    <col min="5369" max="5369" width="12.25" style="11" customWidth="1"/>
    <col min="5370" max="5607" width="9" style="11"/>
    <col min="5608" max="5608" width="31.5" style="11" customWidth="1"/>
    <col min="5609" max="5609" width="9.625" style="11" customWidth="1"/>
    <col min="5610" max="5610" width="9.75" style="11" customWidth="1"/>
    <col min="5611" max="5611" width="9.625" style="11" customWidth="1"/>
    <col min="5612" max="5612" width="9.125" style="11" customWidth="1"/>
    <col min="5613" max="5613" width="9" style="11"/>
    <col min="5614" max="5614" width="7.75" style="11" customWidth="1"/>
    <col min="5615" max="5616" width="8.875" style="11" customWidth="1"/>
    <col min="5617" max="5617" width="27.25" style="11" customWidth="1"/>
    <col min="5618" max="5618" width="10.625" style="11" customWidth="1"/>
    <col min="5619" max="5621" width="10" style="11" customWidth="1"/>
    <col min="5622" max="5622" width="9.375" style="11" customWidth="1"/>
    <col min="5623" max="5623" width="8.125" style="11" customWidth="1"/>
    <col min="5624" max="5624" width="9" style="11"/>
    <col min="5625" max="5625" width="12.25" style="11" customWidth="1"/>
    <col min="5626" max="5863" width="9" style="11"/>
    <col min="5864" max="5864" width="31.5" style="11" customWidth="1"/>
    <col min="5865" max="5865" width="9.625" style="11" customWidth="1"/>
    <col min="5866" max="5866" width="9.75" style="11" customWidth="1"/>
    <col min="5867" max="5867" width="9.625" style="11" customWidth="1"/>
    <col min="5868" max="5868" width="9.125" style="11" customWidth="1"/>
    <col min="5869" max="5869" width="9" style="11"/>
    <col min="5870" max="5870" width="7.75" style="11" customWidth="1"/>
    <col min="5871" max="5872" width="8.875" style="11" customWidth="1"/>
    <col min="5873" max="5873" width="27.25" style="11" customWidth="1"/>
    <col min="5874" max="5874" width="10.625" style="11" customWidth="1"/>
    <col min="5875" max="5877" width="10" style="11" customWidth="1"/>
    <col min="5878" max="5878" width="9.375" style="11" customWidth="1"/>
    <col min="5879" max="5879" width="8.125" style="11" customWidth="1"/>
    <col min="5880" max="5880" width="9" style="11"/>
    <col min="5881" max="5881" width="12.25" style="11" customWidth="1"/>
    <col min="5882" max="6119" width="9" style="11"/>
    <col min="6120" max="6120" width="31.5" style="11" customWidth="1"/>
    <col min="6121" max="6121" width="9.625" style="11" customWidth="1"/>
    <col min="6122" max="6122" width="9.75" style="11" customWidth="1"/>
    <col min="6123" max="6123" width="9.625" style="11" customWidth="1"/>
    <col min="6124" max="6124" width="9.125" style="11" customWidth="1"/>
    <col min="6125" max="6125" width="9" style="11"/>
    <col min="6126" max="6126" width="7.75" style="11" customWidth="1"/>
    <col min="6127" max="6128" width="8.875" style="11" customWidth="1"/>
    <col min="6129" max="6129" width="27.25" style="11" customWidth="1"/>
    <col min="6130" max="6130" width="10.625" style="11" customWidth="1"/>
    <col min="6131" max="6133" width="10" style="11" customWidth="1"/>
    <col min="6134" max="6134" width="9.375" style="11" customWidth="1"/>
    <col min="6135" max="6135" width="8.125" style="11" customWidth="1"/>
    <col min="6136" max="6136" width="9" style="11"/>
    <col min="6137" max="6137" width="12.25" style="11" customWidth="1"/>
    <col min="6138" max="6375" width="9" style="11"/>
    <col min="6376" max="6376" width="31.5" style="11" customWidth="1"/>
    <col min="6377" max="6377" width="9.625" style="11" customWidth="1"/>
    <col min="6378" max="6378" width="9.75" style="11" customWidth="1"/>
    <col min="6379" max="6379" width="9.625" style="11" customWidth="1"/>
    <col min="6380" max="6380" width="9.125" style="11" customWidth="1"/>
    <col min="6381" max="6381" width="9" style="11"/>
    <col min="6382" max="6382" width="7.75" style="11" customWidth="1"/>
    <col min="6383" max="6384" width="8.875" style="11" customWidth="1"/>
    <col min="6385" max="6385" width="27.25" style="11" customWidth="1"/>
    <col min="6386" max="6386" width="10.625" style="11" customWidth="1"/>
    <col min="6387" max="6389" width="10" style="11" customWidth="1"/>
    <col min="6390" max="6390" width="9.375" style="11" customWidth="1"/>
    <col min="6391" max="6391" width="8.125" style="11" customWidth="1"/>
    <col min="6392" max="6392" width="9" style="11"/>
    <col min="6393" max="6393" width="12.25" style="11" customWidth="1"/>
    <col min="6394" max="6631" width="9" style="11"/>
    <col min="6632" max="6632" width="31.5" style="11" customWidth="1"/>
    <col min="6633" max="6633" width="9.625" style="11" customWidth="1"/>
    <col min="6634" max="6634" width="9.75" style="11" customWidth="1"/>
    <col min="6635" max="6635" width="9.625" style="11" customWidth="1"/>
    <col min="6636" max="6636" width="9.125" style="11" customWidth="1"/>
    <col min="6637" max="6637" width="9" style="11"/>
    <col min="6638" max="6638" width="7.75" style="11" customWidth="1"/>
    <col min="6639" max="6640" width="8.875" style="11" customWidth="1"/>
    <col min="6641" max="6641" width="27.25" style="11" customWidth="1"/>
    <col min="6642" max="6642" width="10.625" style="11" customWidth="1"/>
    <col min="6643" max="6645" width="10" style="11" customWidth="1"/>
    <col min="6646" max="6646" width="9.375" style="11" customWidth="1"/>
    <col min="6647" max="6647" width="8.125" style="11" customWidth="1"/>
    <col min="6648" max="6648" width="9" style="11"/>
    <col min="6649" max="6649" width="12.25" style="11" customWidth="1"/>
    <col min="6650" max="6887" width="9" style="11"/>
    <col min="6888" max="6888" width="31.5" style="11" customWidth="1"/>
    <col min="6889" max="6889" width="9.625" style="11" customWidth="1"/>
    <col min="6890" max="6890" width="9.75" style="11" customWidth="1"/>
    <col min="6891" max="6891" width="9.625" style="11" customWidth="1"/>
    <col min="6892" max="6892" width="9.125" style="11" customWidth="1"/>
    <col min="6893" max="6893" width="9" style="11"/>
    <col min="6894" max="6894" width="7.75" style="11" customWidth="1"/>
    <col min="6895" max="6896" width="8.875" style="11" customWidth="1"/>
    <col min="6897" max="6897" width="27.25" style="11" customWidth="1"/>
    <col min="6898" max="6898" width="10.625" style="11" customWidth="1"/>
    <col min="6899" max="6901" width="10" style="11" customWidth="1"/>
    <col min="6902" max="6902" width="9.375" style="11" customWidth="1"/>
    <col min="6903" max="6903" width="8.125" style="11" customWidth="1"/>
    <col min="6904" max="6904" width="9" style="11"/>
    <col min="6905" max="6905" width="12.25" style="11" customWidth="1"/>
    <col min="6906" max="7143" width="9" style="11"/>
    <col min="7144" max="7144" width="31.5" style="11" customWidth="1"/>
    <col min="7145" max="7145" width="9.625" style="11" customWidth="1"/>
    <col min="7146" max="7146" width="9.75" style="11" customWidth="1"/>
    <col min="7147" max="7147" width="9.625" style="11" customWidth="1"/>
    <col min="7148" max="7148" width="9.125" style="11" customWidth="1"/>
    <col min="7149" max="7149" width="9" style="11"/>
    <col min="7150" max="7150" width="7.75" style="11" customWidth="1"/>
    <col min="7151" max="7152" width="8.875" style="11" customWidth="1"/>
    <col min="7153" max="7153" width="27.25" style="11" customWidth="1"/>
    <col min="7154" max="7154" width="10.625" style="11" customWidth="1"/>
    <col min="7155" max="7157" width="10" style="11" customWidth="1"/>
    <col min="7158" max="7158" width="9.375" style="11" customWidth="1"/>
    <col min="7159" max="7159" width="8.125" style="11" customWidth="1"/>
    <col min="7160" max="7160" width="9" style="11"/>
    <col min="7161" max="7161" width="12.25" style="11" customWidth="1"/>
    <col min="7162" max="7399" width="9" style="11"/>
    <col min="7400" max="7400" width="31.5" style="11" customWidth="1"/>
    <col min="7401" max="7401" width="9.625" style="11" customWidth="1"/>
    <col min="7402" max="7402" width="9.75" style="11" customWidth="1"/>
    <col min="7403" max="7403" width="9.625" style="11" customWidth="1"/>
    <col min="7404" max="7404" width="9.125" style="11" customWidth="1"/>
    <col min="7405" max="7405" width="9" style="11"/>
    <col min="7406" max="7406" width="7.75" style="11" customWidth="1"/>
    <col min="7407" max="7408" width="8.875" style="11" customWidth="1"/>
    <col min="7409" max="7409" width="27.25" style="11" customWidth="1"/>
    <col min="7410" max="7410" width="10.625" style="11" customWidth="1"/>
    <col min="7411" max="7413" width="10" style="11" customWidth="1"/>
    <col min="7414" max="7414" width="9.375" style="11" customWidth="1"/>
    <col min="7415" max="7415" width="8.125" style="11" customWidth="1"/>
    <col min="7416" max="7416" width="9" style="11"/>
    <col min="7417" max="7417" width="12.25" style="11" customWidth="1"/>
    <col min="7418" max="7655" width="9" style="11"/>
    <col min="7656" max="7656" width="31.5" style="11" customWidth="1"/>
    <col min="7657" max="7657" width="9.625" style="11" customWidth="1"/>
    <col min="7658" max="7658" width="9.75" style="11" customWidth="1"/>
    <col min="7659" max="7659" width="9.625" style="11" customWidth="1"/>
    <col min="7660" max="7660" width="9.125" style="11" customWidth="1"/>
    <col min="7661" max="7661" width="9" style="11"/>
    <col min="7662" max="7662" width="7.75" style="11" customWidth="1"/>
    <col min="7663" max="7664" width="8.875" style="11" customWidth="1"/>
    <col min="7665" max="7665" width="27.25" style="11" customWidth="1"/>
    <col min="7666" max="7666" width="10.625" style="11" customWidth="1"/>
    <col min="7667" max="7669" width="10" style="11" customWidth="1"/>
    <col min="7670" max="7670" width="9.375" style="11" customWidth="1"/>
    <col min="7671" max="7671" width="8.125" style="11" customWidth="1"/>
    <col min="7672" max="7672" width="9" style="11"/>
    <col min="7673" max="7673" width="12.25" style="11" customWidth="1"/>
    <col min="7674" max="7911" width="9" style="11"/>
    <col min="7912" max="7912" width="31.5" style="11" customWidth="1"/>
    <col min="7913" max="7913" width="9.625" style="11" customWidth="1"/>
    <col min="7914" max="7914" width="9.75" style="11" customWidth="1"/>
    <col min="7915" max="7915" width="9.625" style="11" customWidth="1"/>
    <col min="7916" max="7916" width="9.125" style="11" customWidth="1"/>
    <col min="7917" max="7917" width="9" style="11"/>
    <col min="7918" max="7918" width="7.75" style="11" customWidth="1"/>
    <col min="7919" max="7920" width="8.875" style="11" customWidth="1"/>
    <col min="7921" max="7921" width="27.25" style="11" customWidth="1"/>
    <col min="7922" max="7922" width="10.625" style="11" customWidth="1"/>
    <col min="7923" max="7925" width="10" style="11" customWidth="1"/>
    <col min="7926" max="7926" width="9.375" style="11" customWidth="1"/>
    <col min="7927" max="7927" width="8.125" style="11" customWidth="1"/>
    <col min="7928" max="7928" width="9" style="11"/>
    <col min="7929" max="7929" width="12.25" style="11" customWidth="1"/>
    <col min="7930" max="8167" width="9" style="11"/>
    <col min="8168" max="8168" width="31.5" style="11" customWidth="1"/>
    <col min="8169" max="8169" width="9.625" style="11" customWidth="1"/>
    <col min="8170" max="8170" width="9.75" style="11" customWidth="1"/>
    <col min="8171" max="8171" width="9.625" style="11" customWidth="1"/>
    <col min="8172" max="8172" width="9.125" style="11" customWidth="1"/>
    <col min="8173" max="8173" width="9" style="11"/>
    <col min="8174" max="8174" width="7.75" style="11" customWidth="1"/>
    <col min="8175" max="8176" width="8.875" style="11" customWidth="1"/>
    <col min="8177" max="8177" width="27.25" style="11" customWidth="1"/>
    <col min="8178" max="8178" width="10.625" style="11" customWidth="1"/>
    <col min="8179" max="8181" width="10" style="11" customWidth="1"/>
    <col min="8182" max="8182" width="9.375" style="11" customWidth="1"/>
    <col min="8183" max="8183" width="8.125" style="11" customWidth="1"/>
    <col min="8184" max="8184" width="9" style="11"/>
    <col min="8185" max="8185" width="12.25" style="11" customWidth="1"/>
    <col min="8186" max="8423" width="9" style="11"/>
    <col min="8424" max="8424" width="31.5" style="11" customWidth="1"/>
    <col min="8425" max="8425" width="9.625" style="11" customWidth="1"/>
    <col min="8426" max="8426" width="9.75" style="11" customWidth="1"/>
    <col min="8427" max="8427" width="9.625" style="11" customWidth="1"/>
    <col min="8428" max="8428" width="9.125" style="11" customWidth="1"/>
    <col min="8429" max="8429" width="9" style="11"/>
    <col min="8430" max="8430" width="7.75" style="11" customWidth="1"/>
    <col min="8431" max="8432" width="8.875" style="11" customWidth="1"/>
    <col min="8433" max="8433" width="27.25" style="11" customWidth="1"/>
    <col min="8434" max="8434" width="10.625" style="11" customWidth="1"/>
    <col min="8435" max="8437" width="10" style="11" customWidth="1"/>
    <col min="8438" max="8438" width="9.375" style="11" customWidth="1"/>
    <col min="8439" max="8439" width="8.125" style="11" customWidth="1"/>
    <col min="8440" max="8440" width="9" style="11"/>
    <col min="8441" max="8441" width="12.25" style="11" customWidth="1"/>
    <col min="8442" max="8679" width="9" style="11"/>
    <col min="8680" max="8680" width="31.5" style="11" customWidth="1"/>
    <col min="8681" max="8681" width="9.625" style="11" customWidth="1"/>
    <col min="8682" max="8682" width="9.75" style="11" customWidth="1"/>
    <col min="8683" max="8683" width="9.625" style="11" customWidth="1"/>
    <col min="8684" max="8684" width="9.125" style="11" customWidth="1"/>
    <col min="8685" max="8685" width="9" style="11"/>
    <col min="8686" max="8686" width="7.75" style="11" customWidth="1"/>
    <col min="8687" max="8688" width="8.875" style="11" customWidth="1"/>
    <col min="8689" max="8689" width="27.25" style="11" customWidth="1"/>
    <col min="8690" max="8690" width="10.625" style="11" customWidth="1"/>
    <col min="8691" max="8693" width="10" style="11" customWidth="1"/>
    <col min="8694" max="8694" width="9.375" style="11" customWidth="1"/>
    <col min="8695" max="8695" width="8.125" style="11" customWidth="1"/>
    <col min="8696" max="8696" width="9" style="11"/>
    <col min="8697" max="8697" width="12.25" style="11" customWidth="1"/>
    <col min="8698" max="8935" width="9" style="11"/>
    <col min="8936" max="8936" width="31.5" style="11" customWidth="1"/>
    <col min="8937" max="8937" width="9.625" style="11" customWidth="1"/>
    <col min="8938" max="8938" width="9.75" style="11" customWidth="1"/>
    <col min="8939" max="8939" width="9.625" style="11" customWidth="1"/>
    <col min="8940" max="8940" width="9.125" style="11" customWidth="1"/>
    <col min="8941" max="8941" width="9" style="11"/>
    <col min="8942" max="8942" width="7.75" style="11" customWidth="1"/>
    <col min="8943" max="8944" width="8.875" style="11" customWidth="1"/>
    <col min="8945" max="8945" width="27.25" style="11" customWidth="1"/>
    <col min="8946" max="8946" width="10.625" style="11" customWidth="1"/>
    <col min="8947" max="8949" width="10" style="11" customWidth="1"/>
    <col min="8950" max="8950" width="9.375" style="11" customWidth="1"/>
    <col min="8951" max="8951" width="8.125" style="11" customWidth="1"/>
    <col min="8952" max="8952" width="9" style="11"/>
    <col min="8953" max="8953" width="12.25" style="11" customWidth="1"/>
    <col min="8954" max="9191" width="9" style="11"/>
    <col min="9192" max="9192" width="31.5" style="11" customWidth="1"/>
    <col min="9193" max="9193" width="9.625" style="11" customWidth="1"/>
    <col min="9194" max="9194" width="9.75" style="11" customWidth="1"/>
    <col min="9195" max="9195" width="9.625" style="11" customWidth="1"/>
    <col min="9196" max="9196" width="9.125" style="11" customWidth="1"/>
    <col min="9197" max="9197" width="9" style="11"/>
    <col min="9198" max="9198" width="7.75" style="11" customWidth="1"/>
    <col min="9199" max="9200" width="8.875" style="11" customWidth="1"/>
    <col min="9201" max="9201" width="27.25" style="11" customWidth="1"/>
    <col min="9202" max="9202" width="10.625" style="11" customWidth="1"/>
    <col min="9203" max="9205" width="10" style="11" customWidth="1"/>
    <col min="9206" max="9206" width="9.375" style="11" customWidth="1"/>
    <col min="9207" max="9207" width="8.125" style="11" customWidth="1"/>
    <col min="9208" max="9208" width="9" style="11"/>
    <col min="9209" max="9209" width="12.25" style="11" customWidth="1"/>
    <col min="9210" max="9447" width="9" style="11"/>
    <col min="9448" max="9448" width="31.5" style="11" customWidth="1"/>
    <col min="9449" max="9449" width="9.625" style="11" customWidth="1"/>
    <col min="9450" max="9450" width="9.75" style="11" customWidth="1"/>
    <col min="9451" max="9451" width="9.625" style="11" customWidth="1"/>
    <col min="9452" max="9452" width="9.125" style="11" customWidth="1"/>
    <col min="9453" max="9453" width="9" style="11"/>
    <col min="9454" max="9454" width="7.75" style="11" customWidth="1"/>
    <col min="9455" max="9456" width="8.875" style="11" customWidth="1"/>
    <col min="9457" max="9457" width="27.25" style="11" customWidth="1"/>
    <col min="9458" max="9458" width="10.625" style="11" customWidth="1"/>
    <col min="9459" max="9461" width="10" style="11" customWidth="1"/>
    <col min="9462" max="9462" width="9.375" style="11" customWidth="1"/>
    <col min="9463" max="9463" width="8.125" style="11" customWidth="1"/>
    <col min="9464" max="9464" width="9" style="11"/>
    <col min="9465" max="9465" width="12.25" style="11" customWidth="1"/>
    <col min="9466" max="9703" width="9" style="11"/>
    <col min="9704" max="9704" width="31.5" style="11" customWidth="1"/>
    <col min="9705" max="9705" width="9.625" style="11" customWidth="1"/>
    <col min="9706" max="9706" width="9.75" style="11" customWidth="1"/>
    <col min="9707" max="9707" width="9.625" style="11" customWidth="1"/>
    <col min="9708" max="9708" width="9.125" style="11" customWidth="1"/>
    <col min="9709" max="9709" width="9" style="11"/>
    <col min="9710" max="9710" width="7.75" style="11" customWidth="1"/>
    <col min="9711" max="9712" width="8.875" style="11" customWidth="1"/>
    <col min="9713" max="9713" width="27.25" style="11" customWidth="1"/>
    <col min="9714" max="9714" width="10.625" style="11" customWidth="1"/>
    <col min="9715" max="9717" width="10" style="11" customWidth="1"/>
    <col min="9718" max="9718" width="9.375" style="11" customWidth="1"/>
    <col min="9719" max="9719" width="8.125" style="11" customWidth="1"/>
    <col min="9720" max="9720" width="9" style="11"/>
    <col min="9721" max="9721" width="12.25" style="11" customWidth="1"/>
    <col min="9722" max="9959" width="9" style="11"/>
    <col min="9960" max="9960" width="31.5" style="11" customWidth="1"/>
    <col min="9961" max="9961" width="9.625" style="11" customWidth="1"/>
    <col min="9962" max="9962" width="9.75" style="11" customWidth="1"/>
    <col min="9963" max="9963" width="9.625" style="11" customWidth="1"/>
    <col min="9964" max="9964" width="9.125" style="11" customWidth="1"/>
    <col min="9965" max="9965" width="9" style="11"/>
    <col min="9966" max="9966" width="7.75" style="11" customWidth="1"/>
    <col min="9967" max="9968" width="8.875" style="11" customWidth="1"/>
    <col min="9969" max="9969" width="27.25" style="11" customWidth="1"/>
    <col min="9970" max="9970" width="10.625" style="11" customWidth="1"/>
    <col min="9971" max="9973" width="10" style="11" customWidth="1"/>
    <col min="9974" max="9974" width="9.375" style="11" customWidth="1"/>
    <col min="9975" max="9975" width="8.125" style="11" customWidth="1"/>
    <col min="9976" max="9976" width="9" style="11"/>
    <col min="9977" max="9977" width="12.25" style="11" customWidth="1"/>
    <col min="9978" max="10215" width="9" style="11"/>
    <col min="10216" max="10216" width="31.5" style="11" customWidth="1"/>
    <col min="10217" max="10217" width="9.625" style="11" customWidth="1"/>
    <col min="10218" max="10218" width="9.75" style="11" customWidth="1"/>
    <col min="10219" max="10219" width="9.625" style="11" customWidth="1"/>
    <col min="10220" max="10220" width="9.125" style="11" customWidth="1"/>
    <col min="10221" max="10221" width="9" style="11"/>
    <col min="10222" max="10222" width="7.75" style="11" customWidth="1"/>
    <col min="10223" max="10224" width="8.875" style="11" customWidth="1"/>
    <col min="10225" max="10225" width="27.25" style="11" customWidth="1"/>
    <col min="10226" max="10226" width="10.625" style="11" customWidth="1"/>
    <col min="10227" max="10229" width="10" style="11" customWidth="1"/>
    <col min="10230" max="10230" width="9.375" style="11" customWidth="1"/>
    <col min="10231" max="10231" width="8.125" style="11" customWidth="1"/>
    <col min="10232" max="10232" width="9" style="11"/>
    <col min="10233" max="10233" width="12.25" style="11" customWidth="1"/>
    <col min="10234" max="10471" width="9" style="11"/>
    <col min="10472" max="10472" width="31.5" style="11" customWidth="1"/>
    <col min="10473" max="10473" width="9.625" style="11" customWidth="1"/>
    <col min="10474" max="10474" width="9.75" style="11" customWidth="1"/>
    <col min="10475" max="10475" width="9.625" style="11" customWidth="1"/>
    <col min="10476" max="10476" width="9.125" style="11" customWidth="1"/>
    <col min="10477" max="10477" width="9" style="11"/>
    <col min="10478" max="10478" width="7.75" style="11" customWidth="1"/>
    <col min="10479" max="10480" width="8.875" style="11" customWidth="1"/>
    <col min="10481" max="10481" width="27.25" style="11" customWidth="1"/>
    <col min="10482" max="10482" width="10.625" style="11" customWidth="1"/>
    <col min="10483" max="10485" width="10" style="11" customWidth="1"/>
    <col min="10486" max="10486" width="9.375" style="11" customWidth="1"/>
    <col min="10487" max="10487" width="8.125" style="11" customWidth="1"/>
    <col min="10488" max="10488" width="9" style="11"/>
    <col min="10489" max="10489" width="12.25" style="11" customWidth="1"/>
    <col min="10490" max="10727" width="9" style="11"/>
    <col min="10728" max="10728" width="31.5" style="11" customWidth="1"/>
    <col min="10729" max="10729" width="9.625" style="11" customWidth="1"/>
    <col min="10730" max="10730" width="9.75" style="11" customWidth="1"/>
    <col min="10731" max="10731" width="9.625" style="11" customWidth="1"/>
    <col min="10732" max="10732" width="9.125" style="11" customWidth="1"/>
    <col min="10733" max="10733" width="9" style="11"/>
    <col min="10734" max="10734" width="7.75" style="11" customWidth="1"/>
    <col min="10735" max="10736" width="8.875" style="11" customWidth="1"/>
    <col min="10737" max="10737" width="27.25" style="11" customWidth="1"/>
    <col min="10738" max="10738" width="10.625" style="11" customWidth="1"/>
    <col min="10739" max="10741" width="10" style="11" customWidth="1"/>
    <col min="10742" max="10742" width="9.375" style="11" customWidth="1"/>
    <col min="10743" max="10743" width="8.125" style="11" customWidth="1"/>
    <col min="10744" max="10744" width="9" style="11"/>
    <col min="10745" max="10745" width="12.25" style="11" customWidth="1"/>
    <col min="10746" max="10983" width="9" style="11"/>
    <col min="10984" max="10984" width="31.5" style="11" customWidth="1"/>
    <col min="10985" max="10985" width="9.625" style="11" customWidth="1"/>
    <col min="10986" max="10986" width="9.75" style="11" customWidth="1"/>
    <col min="10987" max="10987" width="9.625" style="11" customWidth="1"/>
    <col min="10988" max="10988" width="9.125" style="11" customWidth="1"/>
    <col min="10989" max="10989" width="9" style="11"/>
    <col min="10990" max="10990" width="7.75" style="11" customWidth="1"/>
    <col min="10991" max="10992" width="8.875" style="11" customWidth="1"/>
    <col min="10993" max="10993" width="27.25" style="11" customWidth="1"/>
    <col min="10994" max="10994" width="10.625" style="11" customWidth="1"/>
    <col min="10995" max="10997" width="10" style="11" customWidth="1"/>
    <col min="10998" max="10998" width="9.375" style="11" customWidth="1"/>
    <col min="10999" max="10999" width="8.125" style="11" customWidth="1"/>
    <col min="11000" max="11000" width="9" style="11"/>
    <col min="11001" max="11001" width="12.25" style="11" customWidth="1"/>
    <col min="11002" max="11239" width="9" style="11"/>
    <col min="11240" max="11240" width="31.5" style="11" customWidth="1"/>
    <col min="11241" max="11241" width="9.625" style="11" customWidth="1"/>
    <col min="11242" max="11242" width="9.75" style="11" customWidth="1"/>
    <col min="11243" max="11243" width="9.625" style="11" customWidth="1"/>
    <col min="11244" max="11244" width="9.125" style="11" customWidth="1"/>
    <col min="11245" max="11245" width="9" style="11"/>
    <col min="11246" max="11246" width="7.75" style="11" customWidth="1"/>
    <col min="11247" max="11248" width="8.875" style="11" customWidth="1"/>
    <col min="11249" max="11249" width="27.25" style="11" customWidth="1"/>
    <col min="11250" max="11250" width="10.625" style="11" customWidth="1"/>
    <col min="11251" max="11253" width="10" style="11" customWidth="1"/>
    <col min="11254" max="11254" width="9.375" style="11" customWidth="1"/>
    <col min="11255" max="11255" width="8.125" style="11" customWidth="1"/>
    <col min="11256" max="11256" width="9" style="11"/>
    <col min="11257" max="11257" width="12.25" style="11" customWidth="1"/>
    <col min="11258" max="11495" width="9" style="11"/>
    <col min="11496" max="11496" width="31.5" style="11" customWidth="1"/>
    <col min="11497" max="11497" width="9.625" style="11" customWidth="1"/>
    <col min="11498" max="11498" width="9.75" style="11" customWidth="1"/>
    <col min="11499" max="11499" width="9.625" style="11" customWidth="1"/>
    <col min="11500" max="11500" width="9.125" style="11" customWidth="1"/>
    <col min="11501" max="11501" width="9" style="11"/>
    <col min="11502" max="11502" width="7.75" style="11" customWidth="1"/>
    <col min="11503" max="11504" width="8.875" style="11" customWidth="1"/>
    <col min="11505" max="11505" width="27.25" style="11" customWidth="1"/>
    <col min="11506" max="11506" width="10.625" style="11" customWidth="1"/>
    <col min="11507" max="11509" width="10" style="11" customWidth="1"/>
    <col min="11510" max="11510" width="9.375" style="11" customWidth="1"/>
    <col min="11511" max="11511" width="8.125" style="11" customWidth="1"/>
    <col min="11512" max="11512" width="9" style="11"/>
    <col min="11513" max="11513" width="12.25" style="11" customWidth="1"/>
    <col min="11514" max="11751" width="9" style="11"/>
    <col min="11752" max="11752" width="31.5" style="11" customWidth="1"/>
    <col min="11753" max="11753" width="9.625" style="11" customWidth="1"/>
    <col min="11754" max="11754" width="9.75" style="11" customWidth="1"/>
    <col min="11755" max="11755" width="9.625" style="11" customWidth="1"/>
    <col min="11756" max="11756" width="9.125" style="11" customWidth="1"/>
    <col min="11757" max="11757" width="9" style="11"/>
    <col min="11758" max="11758" width="7.75" style="11" customWidth="1"/>
    <col min="11759" max="11760" width="8.875" style="11" customWidth="1"/>
    <col min="11761" max="11761" width="27.25" style="11" customWidth="1"/>
    <col min="11762" max="11762" width="10.625" style="11" customWidth="1"/>
    <col min="11763" max="11765" width="10" style="11" customWidth="1"/>
    <col min="11766" max="11766" width="9.375" style="11" customWidth="1"/>
    <col min="11767" max="11767" width="8.125" style="11" customWidth="1"/>
    <col min="11768" max="11768" width="9" style="11"/>
    <col min="11769" max="11769" width="12.25" style="11" customWidth="1"/>
    <col min="11770" max="12007" width="9" style="11"/>
    <col min="12008" max="12008" width="31.5" style="11" customWidth="1"/>
    <col min="12009" max="12009" width="9.625" style="11" customWidth="1"/>
    <col min="12010" max="12010" width="9.75" style="11" customWidth="1"/>
    <col min="12011" max="12011" width="9.625" style="11" customWidth="1"/>
    <col min="12012" max="12012" width="9.125" style="11" customWidth="1"/>
    <col min="12013" max="12013" width="9" style="11"/>
    <col min="12014" max="12014" width="7.75" style="11" customWidth="1"/>
    <col min="12015" max="12016" width="8.875" style="11" customWidth="1"/>
    <col min="12017" max="12017" width="27.25" style="11" customWidth="1"/>
    <col min="12018" max="12018" width="10.625" style="11" customWidth="1"/>
    <col min="12019" max="12021" width="10" style="11" customWidth="1"/>
    <col min="12022" max="12022" width="9.375" style="11" customWidth="1"/>
    <col min="12023" max="12023" width="8.125" style="11" customWidth="1"/>
    <col min="12024" max="12024" width="9" style="11"/>
    <col min="12025" max="12025" width="12.25" style="11" customWidth="1"/>
    <col min="12026" max="12263" width="9" style="11"/>
    <col min="12264" max="12264" width="31.5" style="11" customWidth="1"/>
    <col min="12265" max="12265" width="9.625" style="11" customWidth="1"/>
    <col min="12266" max="12266" width="9.75" style="11" customWidth="1"/>
    <col min="12267" max="12267" width="9.625" style="11" customWidth="1"/>
    <col min="12268" max="12268" width="9.125" style="11" customWidth="1"/>
    <col min="12269" max="12269" width="9" style="11"/>
    <col min="12270" max="12270" width="7.75" style="11" customWidth="1"/>
    <col min="12271" max="12272" width="8.875" style="11" customWidth="1"/>
    <col min="12273" max="12273" width="27.25" style="11" customWidth="1"/>
    <col min="12274" max="12274" width="10.625" style="11" customWidth="1"/>
    <col min="12275" max="12277" width="10" style="11" customWidth="1"/>
    <col min="12278" max="12278" width="9.375" style="11" customWidth="1"/>
    <col min="12279" max="12279" width="8.125" style="11" customWidth="1"/>
    <col min="12280" max="12280" width="9" style="11"/>
    <col min="12281" max="12281" width="12.25" style="11" customWidth="1"/>
    <col min="12282" max="12519" width="9" style="11"/>
    <col min="12520" max="12520" width="31.5" style="11" customWidth="1"/>
    <col min="12521" max="12521" width="9.625" style="11" customWidth="1"/>
    <col min="12522" max="12522" width="9.75" style="11" customWidth="1"/>
    <col min="12523" max="12523" width="9.625" style="11" customWidth="1"/>
    <col min="12524" max="12524" width="9.125" style="11" customWidth="1"/>
    <col min="12525" max="12525" width="9" style="11"/>
    <col min="12526" max="12526" width="7.75" style="11" customWidth="1"/>
    <col min="12527" max="12528" width="8.875" style="11" customWidth="1"/>
    <col min="12529" max="12529" width="27.25" style="11" customWidth="1"/>
    <col min="12530" max="12530" width="10.625" style="11" customWidth="1"/>
    <col min="12531" max="12533" width="10" style="11" customWidth="1"/>
    <col min="12534" max="12534" width="9.375" style="11" customWidth="1"/>
    <col min="12535" max="12535" width="8.125" style="11" customWidth="1"/>
    <col min="12536" max="12536" width="9" style="11"/>
    <col min="12537" max="12537" width="12.25" style="11" customWidth="1"/>
    <col min="12538" max="12775" width="9" style="11"/>
    <col min="12776" max="12776" width="31.5" style="11" customWidth="1"/>
    <col min="12777" max="12777" width="9.625" style="11" customWidth="1"/>
    <col min="12778" max="12778" width="9.75" style="11" customWidth="1"/>
    <col min="12779" max="12779" width="9.625" style="11" customWidth="1"/>
    <col min="12780" max="12780" width="9.125" style="11" customWidth="1"/>
    <col min="12781" max="12781" width="9" style="11"/>
    <col min="12782" max="12782" width="7.75" style="11" customWidth="1"/>
    <col min="12783" max="12784" width="8.875" style="11" customWidth="1"/>
    <col min="12785" max="12785" width="27.25" style="11" customWidth="1"/>
    <col min="12786" max="12786" width="10.625" style="11" customWidth="1"/>
    <col min="12787" max="12789" width="10" style="11" customWidth="1"/>
    <col min="12790" max="12790" width="9.375" style="11" customWidth="1"/>
    <col min="12791" max="12791" width="8.125" style="11" customWidth="1"/>
    <col min="12792" max="12792" width="9" style="11"/>
    <col min="12793" max="12793" width="12.25" style="11" customWidth="1"/>
    <col min="12794" max="13031" width="9" style="11"/>
    <col min="13032" max="13032" width="31.5" style="11" customWidth="1"/>
    <col min="13033" max="13033" width="9.625" style="11" customWidth="1"/>
    <col min="13034" max="13034" width="9.75" style="11" customWidth="1"/>
    <col min="13035" max="13035" width="9.625" style="11" customWidth="1"/>
    <col min="13036" max="13036" width="9.125" style="11" customWidth="1"/>
    <col min="13037" max="13037" width="9" style="11"/>
    <col min="13038" max="13038" width="7.75" style="11" customWidth="1"/>
    <col min="13039" max="13040" width="8.875" style="11" customWidth="1"/>
    <col min="13041" max="13041" width="27.25" style="11" customWidth="1"/>
    <col min="13042" max="13042" width="10.625" style="11" customWidth="1"/>
    <col min="13043" max="13045" width="10" style="11" customWidth="1"/>
    <col min="13046" max="13046" width="9.375" style="11" customWidth="1"/>
    <col min="13047" max="13047" width="8.125" style="11" customWidth="1"/>
    <col min="13048" max="13048" width="9" style="11"/>
    <col min="13049" max="13049" width="12.25" style="11" customWidth="1"/>
    <col min="13050" max="13287" width="9" style="11"/>
    <col min="13288" max="13288" width="31.5" style="11" customWidth="1"/>
    <col min="13289" max="13289" width="9.625" style="11" customWidth="1"/>
    <col min="13290" max="13290" width="9.75" style="11" customWidth="1"/>
    <col min="13291" max="13291" width="9.625" style="11" customWidth="1"/>
    <col min="13292" max="13292" width="9.125" style="11" customWidth="1"/>
    <col min="13293" max="13293" width="9" style="11"/>
    <col min="13294" max="13294" width="7.75" style="11" customWidth="1"/>
    <col min="13295" max="13296" width="8.875" style="11" customWidth="1"/>
    <col min="13297" max="13297" width="27.25" style="11" customWidth="1"/>
    <col min="13298" max="13298" width="10.625" style="11" customWidth="1"/>
    <col min="13299" max="13301" width="10" style="11" customWidth="1"/>
    <col min="13302" max="13302" width="9.375" style="11" customWidth="1"/>
    <col min="13303" max="13303" width="8.125" style="11" customWidth="1"/>
    <col min="13304" max="13304" width="9" style="11"/>
    <col min="13305" max="13305" width="12.25" style="11" customWidth="1"/>
    <col min="13306" max="13543" width="9" style="11"/>
    <col min="13544" max="13544" width="31.5" style="11" customWidth="1"/>
    <col min="13545" max="13545" width="9.625" style="11" customWidth="1"/>
    <col min="13546" max="13546" width="9.75" style="11" customWidth="1"/>
    <col min="13547" max="13547" width="9.625" style="11" customWidth="1"/>
    <col min="13548" max="13548" width="9.125" style="11" customWidth="1"/>
    <col min="13549" max="13549" width="9" style="11"/>
    <col min="13550" max="13550" width="7.75" style="11" customWidth="1"/>
    <col min="13551" max="13552" width="8.875" style="11" customWidth="1"/>
    <col min="13553" max="13553" width="27.25" style="11" customWidth="1"/>
    <col min="13554" max="13554" width="10.625" style="11" customWidth="1"/>
    <col min="13555" max="13557" width="10" style="11" customWidth="1"/>
    <col min="13558" max="13558" width="9.375" style="11" customWidth="1"/>
    <col min="13559" max="13559" width="8.125" style="11" customWidth="1"/>
    <col min="13560" max="13560" width="9" style="11"/>
    <col min="13561" max="13561" width="12.25" style="11" customWidth="1"/>
    <col min="13562" max="13799" width="9" style="11"/>
    <col min="13800" max="13800" width="31.5" style="11" customWidth="1"/>
    <col min="13801" max="13801" width="9.625" style="11" customWidth="1"/>
    <col min="13802" max="13802" width="9.75" style="11" customWidth="1"/>
    <col min="13803" max="13803" width="9.625" style="11" customWidth="1"/>
    <col min="13804" max="13804" width="9.125" style="11" customWidth="1"/>
    <col min="13805" max="13805" width="9" style="11"/>
    <col min="13806" max="13806" width="7.75" style="11" customWidth="1"/>
    <col min="13807" max="13808" width="8.875" style="11" customWidth="1"/>
    <col min="13809" max="13809" width="27.25" style="11" customWidth="1"/>
    <col min="13810" max="13810" width="10.625" style="11" customWidth="1"/>
    <col min="13811" max="13813" width="10" style="11" customWidth="1"/>
    <col min="13814" max="13814" width="9.375" style="11" customWidth="1"/>
    <col min="13815" max="13815" width="8.125" style="11" customWidth="1"/>
    <col min="13816" max="13816" width="9" style="11"/>
    <col min="13817" max="13817" width="12.25" style="11" customWidth="1"/>
    <col min="13818" max="14055" width="9" style="11"/>
    <col min="14056" max="14056" width="31.5" style="11" customWidth="1"/>
    <col min="14057" max="14057" width="9.625" style="11" customWidth="1"/>
    <col min="14058" max="14058" width="9.75" style="11" customWidth="1"/>
    <col min="14059" max="14059" width="9.625" style="11" customWidth="1"/>
    <col min="14060" max="14060" width="9.125" style="11" customWidth="1"/>
    <col min="14061" max="14061" width="9" style="11"/>
    <col min="14062" max="14062" width="7.75" style="11" customWidth="1"/>
    <col min="14063" max="14064" width="8.875" style="11" customWidth="1"/>
    <col min="14065" max="14065" width="27.25" style="11" customWidth="1"/>
    <col min="14066" max="14066" width="10.625" style="11" customWidth="1"/>
    <col min="14067" max="14069" width="10" style="11" customWidth="1"/>
    <col min="14070" max="14070" width="9.375" style="11" customWidth="1"/>
    <col min="14071" max="14071" width="8.125" style="11" customWidth="1"/>
    <col min="14072" max="14072" width="9" style="11"/>
    <col min="14073" max="14073" width="12.25" style="11" customWidth="1"/>
    <col min="14074" max="14311" width="9" style="11"/>
    <col min="14312" max="14312" width="31.5" style="11" customWidth="1"/>
    <col min="14313" max="14313" width="9.625" style="11" customWidth="1"/>
    <col min="14314" max="14314" width="9.75" style="11" customWidth="1"/>
    <col min="14315" max="14315" width="9.625" style="11" customWidth="1"/>
    <col min="14316" max="14316" width="9.125" style="11" customWidth="1"/>
    <col min="14317" max="14317" width="9" style="11"/>
    <col min="14318" max="14318" width="7.75" style="11" customWidth="1"/>
    <col min="14319" max="14320" width="8.875" style="11" customWidth="1"/>
    <col min="14321" max="14321" width="27.25" style="11" customWidth="1"/>
    <col min="14322" max="14322" width="10.625" style="11" customWidth="1"/>
    <col min="14323" max="14325" width="10" style="11" customWidth="1"/>
    <col min="14326" max="14326" width="9.375" style="11" customWidth="1"/>
    <col min="14327" max="14327" width="8.125" style="11" customWidth="1"/>
    <col min="14328" max="14328" width="9" style="11"/>
    <col min="14329" max="14329" width="12.25" style="11" customWidth="1"/>
    <col min="14330" max="14567" width="9" style="11"/>
    <col min="14568" max="14568" width="31.5" style="11" customWidth="1"/>
    <col min="14569" max="14569" width="9.625" style="11" customWidth="1"/>
    <col min="14570" max="14570" width="9.75" style="11" customWidth="1"/>
    <col min="14571" max="14571" width="9.625" style="11" customWidth="1"/>
    <col min="14572" max="14572" width="9.125" style="11" customWidth="1"/>
    <col min="14573" max="14573" width="9" style="11"/>
    <col min="14574" max="14574" width="7.75" style="11" customWidth="1"/>
    <col min="14575" max="14576" width="8.875" style="11" customWidth="1"/>
    <col min="14577" max="14577" width="27.25" style="11" customWidth="1"/>
    <col min="14578" max="14578" width="10.625" style="11" customWidth="1"/>
    <col min="14579" max="14581" width="10" style="11" customWidth="1"/>
    <col min="14582" max="14582" width="9.375" style="11" customWidth="1"/>
    <col min="14583" max="14583" width="8.125" style="11" customWidth="1"/>
    <col min="14584" max="14584" width="9" style="11"/>
    <col min="14585" max="14585" width="12.25" style="11" customWidth="1"/>
    <col min="14586" max="14823" width="9" style="11"/>
    <col min="14824" max="14824" width="31.5" style="11" customWidth="1"/>
    <col min="14825" max="14825" width="9.625" style="11" customWidth="1"/>
    <col min="14826" max="14826" width="9.75" style="11" customWidth="1"/>
    <col min="14827" max="14827" width="9.625" style="11" customWidth="1"/>
    <col min="14828" max="14828" width="9.125" style="11" customWidth="1"/>
    <col min="14829" max="14829" width="9" style="11"/>
    <col min="14830" max="14830" width="7.75" style="11" customWidth="1"/>
    <col min="14831" max="14832" width="8.875" style="11" customWidth="1"/>
    <col min="14833" max="14833" width="27.25" style="11" customWidth="1"/>
    <col min="14834" max="14834" width="10.625" style="11" customWidth="1"/>
    <col min="14835" max="14837" width="10" style="11" customWidth="1"/>
    <col min="14838" max="14838" width="9.375" style="11" customWidth="1"/>
    <col min="14839" max="14839" width="8.125" style="11" customWidth="1"/>
    <col min="14840" max="14840" width="9" style="11"/>
    <col min="14841" max="14841" width="12.25" style="11" customWidth="1"/>
    <col min="14842" max="15079" width="9" style="11"/>
    <col min="15080" max="15080" width="31.5" style="11" customWidth="1"/>
    <col min="15081" max="15081" width="9.625" style="11" customWidth="1"/>
    <col min="15082" max="15082" width="9.75" style="11" customWidth="1"/>
    <col min="15083" max="15083" width="9.625" style="11" customWidth="1"/>
    <col min="15084" max="15084" width="9.125" style="11" customWidth="1"/>
    <col min="15085" max="15085" width="9" style="11"/>
    <col min="15086" max="15086" width="7.75" style="11" customWidth="1"/>
    <col min="15087" max="15088" width="8.875" style="11" customWidth="1"/>
    <col min="15089" max="15089" width="27.25" style="11" customWidth="1"/>
    <col min="15090" max="15090" width="10.625" style="11" customWidth="1"/>
    <col min="15091" max="15093" width="10" style="11" customWidth="1"/>
    <col min="15094" max="15094" width="9.375" style="11" customWidth="1"/>
    <col min="15095" max="15095" width="8.125" style="11" customWidth="1"/>
    <col min="15096" max="15096" width="9" style="11"/>
    <col min="15097" max="15097" width="12.25" style="11" customWidth="1"/>
    <col min="15098" max="15335" width="9" style="11"/>
    <col min="15336" max="15336" width="31.5" style="11" customWidth="1"/>
    <col min="15337" max="15337" width="9.625" style="11" customWidth="1"/>
    <col min="15338" max="15338" width="9.75" style="11" customWidth="1"/>
    <col min="15339" max="15339" width="9.625" style="11" customWidth="1"/>
    <col min="15340" max="15340" width="9.125" style="11" customWidth="1"/>
    <col min="15341" max="15341" width="9" style="11"/>
    <col min="15342" max="15342" width="7.75" style="11" customWidth="1"/>
    <col min="15343" max="15344" width="8.875" style="11" customWidth="1"/>
    <col min="15345" max="15345" width="27.25" style="11" customWidth="1"/>
    <col min="15346" max="15346" width="10.625" style="11" customWidth="1"/>
    <col min="15347" max="15349" width="10" style="11" customWidth="1"/>
    <col min="15350" max="15350" width="9.375" style="11" customWidth="1"/>
    <col min="15351" max="15351" width="8.125" style="11" customWidth="1"/>
    <col min="15352" max="15352" width="9" style="11"/>
    <col min="15353" max="15353" width="12.25" style="11" customWidth="1"/>
    <col min="15354" max="15591" width="9" style="11"/>
    <col min="15592" max="15592" width="31.5" style="11" customWidth="1"/>
    <col min="15593" max="15593" width="9.625" style="11" customWidth="1"/>
    <col min="15594" max="15594" width="9.75" style="11" customWidth="1"/>
    <col min="15595" max="15595" width="9.625" style="11" customWidth="1"/>
    <col min="15596" max="15596" width="9.125" style="11" customWidth="1"/>
    <col min="15597" max="15597" width="9" style="11"/>
    <col min="15598" max="15598" width="7.75" style="11" customWidth="1"/>
    <col min="15599" max="15600" width="8.875" style="11" customWidth="1"/>
    <col min="15601" max="15601" width="27.25" style="11" customWidth="1"/>
    <col min="15602" max="15602" width="10.625" style="11" customWidth="1"/>
    <col min="15603" max="15605" width="10" style="11" customWidth="1"/>
    <col min="15606" max="15606" width="9.375" style="11" customWidth="1"/>
    <col min="15607" max="15607" width="8.125" style="11" customWidth="1"/>
    <col min="15608" max="15608" width="9" style="11"/>
    <col min="15609" max="15609" width="12.25" style="11" customWidth="1"/>
    <col min="15610" max="15847" width="9" style="11"/>
    <col min="15848" max="15848" width="31.5" style="11" customWidth="1"/>
    <col min="15849" max="15849" width="9.625" style="11" customWidth="1"/>
    <col min="15850" max="15850" width="9.75" style="11" customWidth="1"/>
    <col min="15851" max="15851" width="9.625" style="11" customWidth="1"/>
    <col min="15852" max="15852" width="9.125" style="11" customWidth="1"/>
    <col min="15853" max="15853" width="9" style="11"/>
    <col min="15854" max="15854" width="7.75" style="11" customWidth="1"/>
    <col min="15855" max="15856" width="8.875" style="11" customWidth="1"/>
    <col min="15857" max="15857" width="27.25" style="11" customWidth="1"/>
    <col min="15858" max="15858" width="10.625" style="11" customWidth="1"/>
    <col min="15859" max="15861" width="10" style="11" customWidth="1"/>
    <col min="15862" max="15862" width="9.375" style="11" customWidth="1"/>
    <col min="15863" max="15863" width="8.125" style="11" customWidth="1"/>
    <col min="15864" max="15864" width="9" style="11"/>
    <col min="15865" max="15865" width="12.25" style="11" customWidth="1"/>
    <col min="15866" max="16103" width="9" style="11"/>
    <col min="16104" max="16104" width="31.5" style="11" customWidth="1"/>
    <col min="16105" max="16105" width="9.625" style="11" customWidth="1"/>
    <col min="16106" max="16106" width="9.75" style="11" customWidth="1"/>
    <col min="16107" max="16107" width="9.625" style="11" customWidth="1"/>
    <col min="16108" max="16108" width="9.125" style="11" customWidth="1"/>
    <col min="16109" max="16109" width="9" style="11"/>
    <col min="16110" max="16110" width="7.75" style="11" customWidth="1"/>
    <col min="16111" max="16112" width="8.875" style="11" customWidth="1"/>
    <col min="16113" max="16113" width="27.25" style="11" customWidth="1"/>
    <col min="16114" max="16114" width="10.625" style="11" customWidth="1"/>
    <col min="16115" max="16117" width="10" style="11" customWidth="1"/>
    <col min="16118" max="16118" width="9.375" style="11" customWidth="1"/>
    <col min="16119" max="16119" width="8.125" style="11" customWidth="1"/>
    <col min="16120" max="16120" width="9" style="11"/>
    <col min="16121" max="16121" width="12.25" style="11" customWidth="1"/>
    <col min="16122" max="16377" width="9" style="11"/>
    <col min="16378" max="16384" width="9" style="9"/>
  </cols>
  <sheetData>
    <row r="1" ht="22.5" spans="1:1">
      <c r="A1" s="16" t="s">
        <v>0</v>
      </c>
    </row>
    <row r="2" s="1" customFormat="1" ht="27" customHeight="1" spans="1:18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R2" s="45"/>
    </row>
    <row r="3" ht="15" customHeight="1" spans="1:16">
      <c r="A3" s="18"/>
      <c r="B3" s="19"/>
      <c r="C3" s="20"/>
      <c r="D3" s="20"/>
      <c r="E3" s="29"/>
      <c r="F3" s="29"/>
      <c r="G3" s="30"/>
      <c r="H3" s="30"/>
      <c r="I3" s="30"/>
      <c r="N3" s="42" t="s">
        <v>2</v>
      </c>
      <c r="O3" s="42"/>
      <c r="P3" s="42"/>
    </row>
    <row r="4" s="2" customFormat="1" ht="18.6" customHeight="1" spans="1:18">
      <c r="A4" s="21" t="s">
        <v>3</v>
      </c>
      <c r="B4" s="22" t="s">
        <v>4</v>
      </c>
      <c r="C4" s="22" t="s">
        <v>5</v>
      </c>
      <c r="D4" s="22" t="s">
        <v>6</v>
      </c>
      <c r="E4" s="31" t="s">
        <v>7</v>
      </c>
      <c r="F4" s="31"/>
      <c r="G4" s="22" t="s">
        <v>8</v>
      </c>
      <c r="H4" s="32" t="s">
        <v>9</v>
      </c>
      <c r="I4" s="32"/>
      <c r="J4" s="37" t="s">
        <v>10</v>
      </c>
      <c r="K4" s="38" t="s">
        <v>4</v>
      </c>
      <c r="L4" s="39" t="s">
        <v>5</v>
      </c>
      <c r="M4" s="22" t="s">
        <v>6</v>
      </c>
      <c r="N4" s="43" t="s">
        <v>7</v>
      </c>
      <c r="O4" s="31"/>
      <c r="P4" s="22" t="s">
        <v>8</v>
      </c>
      <c r="R4" s="4"/>
    </row>
    <row r="5" s="2" customFormat="1" ht="18.6" customHeight="1" spans="1:19">
      <c r="A5" s="23"/>
      <c r="B5" s="22"/>
      <c r="C5" s="22"/>
      <c r="D5" s="22"/>
      <c r="E5" s="33" t="s">
        <v>11</v>
      </c>
      <c r="F5" s="33" t="s">
        <v>12</v>
      </c>
      <c r="G5" s="22"/>
      <c r="H5" s="22" t="s">
        <v>13</v>
      </c>
      <c r="I5" s="40" t="s">
        <v>6</v>
      </c>
      <c r="J5" s="37"/>
      <c r="K5" s="22"/>
      <c r="L5" s="39"/>
      <c r="M5" s="22"/>
      <c r="N5" s="44" t="s">
        <v>11</v>
      </c>
      <c r="O5" s="33" t="s">
        <v>12</v>
      </c>
      <c r="P5" s="22"/>
      <c r="R5" s="46"/>
      <c r="S5" s="47"/>
    </row>
    <row r="6" s="3" customFormat="1" ht="18.6" customHeight="1" spans="1:18">
      <c r="A6" s="24" t="s">
        <v>14</v>
      </c>
      <c r="B6" s="25">
        <f>B34+B43+B47+B7</f>
        <v>726863</v>
      </c>
      <c r="C6" s="25">
        <f>C34+C43+C47+C7</f>
        <v>247470</v>
      </c>
      <c r="D6" s="25">
        <f>D34+D43+D47+D7</f>
        <v>260329</v>
      </c>
      <c r="E6" s="25">
        <f t="shared" ref="E6:E40" si="0">C6-D6</f>
        <v>-12859</v>
      </c>
      <c r="F6" s="34">
        <f t="shared" ref="F6:F40" si="1">IF(D6&lt;&gt;0,E6/D6)*100</f>
        <v>-4.93951883962217</v>
      </c>
      <c r="G6" s="34">
        <f t="shared" ref="G6:G40" si="2">IF(B6&lt;&gt;0,C6/B6)*100</f>
        <v>34.0463058375512</v>
      </c>
      <c r="H6" s="35"/>
      <c r="I6" s="35"/>
      <c r="J6" s="24" t="s">
        <v>15</v>
      </c>
      <c r="K6" s="25">
        <f t="shared" ref="K6:M6" si="3">K7+K34+K43+K46</f>
        <v>2481942</v>
      </c>
      <c r="L6" s="25">
        <f t="shared" si="3"/>
        <v>1106224</v>
      </c>
      <c r="M6" s="25">
        <f t="shared" si="3"/>
        <v>1016669</v>
      </c>
      <c r="N6" s="25">
        <f t="shared" ref="N6:N31" si="4">L6-M6</f>
        <v>89555</v>
      </c>
      <c r="O6" s="34">
        <f t="shared" ref="O6:O31" si="5">IF(M6&lt;&gt;0,N6/M6)*100</f>
        <v>8.80866830797438</v>
      </c>
      <c r="P6" s="34">
        <f t="shared" ref="P6:P31" si="6">IF(K6&lt;&gt;0,L6/K6)*100</f>
        <v>44.5709045578019</v>
      </c>
      <c r="R6" s="48"/>
    </row>
    <row r="7" s="4" customFormat="1" ht="18.6" customHeight="1" spans="1:18">
      <c r="A7" s="24" t="s">
        <v>16</v>
      </c>
      <c r="B7" s="25">
        <f>B20+B8</f>
        <v>447380</v>
      </c>
      <c r="C7" s="25">
        <f t="shared" ref="C7:I7" si="7">C20+C8</f>
        <v>237433</v>
      </c>
      <c r="D7" s="25">
        <f t="shared" si="7"/>
        <v>247451</v>
      </c>
      <c r="E7" s="25">
        <f t="shared" si="0"/>
        <v>-10018</v>
      </c>
      <c r="F7" s="34">
        <f t="shared" si="1"/>
        <v>-4.04847828458968</v>
      </c>
      <c r="G7" s="34">
        <f t="shared" si="2"/>
        <v>53.0718851982655</v>
      </c>
      <c r="H7" s="34">
        <f t="shared" si="7"/>
        <v>100</v>
      </c>
      <c r="I7" s="34">
        <f t="shared" si="7"/>
        <v>100</v>
      </c>
      <c r="J7" s="24" t="s">
        <v>17</v>
      </c>
      <c r="K7" s="41">
        <f>SUM(K8:K31)</f>
        <v>1703983</v>
      </c>
      <c r="L7" s="25">
        <f>SUM(L8:L32)-L31</f>
        <v>812071</v>
      </c>
      <c r="M7" s="25">
        <f>SUM(M8:M32)</f>
        <v>855663</v>
      </c>
      <c r="N7" s="25">
        <f t="shared" si="4"/>
        <v>-43592</v>
      </c>
      <c r="O7" s="34">
        <f t="shared" si="5"/>
        <v>-5.09452903771695</v>
      </c>
      <c r="P7" s="34">
        <f t="shared" si="6"/>
        <v>47.6572242798197</v>
      </c>
      <c r="R7" s="49"/>
    </row>
    <row r="8" s="4" customFormat="1" ht="18.6" customHeight="1" spans="1:18">
      <c r="A8" s="26" t="s">
        <v>18</v>
      </c>
      <c r="B8" s="25">
        <f>SUM(B9:B19)</f>
        <v>340700</v>
      </c>
      <c r="C8" s="25">
        <f>SUM(C9:C19)</f>
        <v>138858</v>
      </c>
      <c r="D8" s="25">
        <f>SUM(D9:D19)</f>
        <v>184512</v>
      </c>
      <c r="E8" s="25">
        <f t="shared" si="0"/>
        <v>-45654</v>
      </c>
      <c r="F8" s="34">
        <f t="shared" si="1"/>
        <v>-24.7431061394381</v>
      </c>
      <c r="G8" s="34">
        <f t="shared" si="2"/>
        <v>40.756677428823</v>
      </c>
      <c r="H8" s="34">
        <f>SUM(C8/C7*100)</f>
        <v>58.4830246848585</v>
      </c>
      <c r="I8" s="34">
        <f>SUM(D8/D7*100)</f>
        <v>74.5650654068886</v>
      </c>
      <c r="J8" s="27" t="s">
        <v>19</v>
      </c>
      <c r="K8" s="28">
        <v>231433</v>
      </c>
      <c r="L8" s="28">
        <v>102865</v>
      </c>
      <c r="M8" s="28">
        <v>119380</v>
      </c>
      <c r="N8" s="28">
        <f t="shared" si="4"/>
        <v>-16515</v>
      </c>
      <c r="O8" s="35">
        <f t="shared" si="5"/>
        <v>-13.8339755402915</v>
      </c>
      <c r="P8" s="35">
        <f t="shared" si="6"/>
        <v>44.4469889773714</v>
      </c>
      <c r="R8" s="49"/>
    </row>
    <row r="9" s="5" customFormat="1" ht="18.6" customHeight="1" spans="1:18">
      <c r="A9" s="27" t="s">
        <v>20</v>
      </c>
      <c r="B9" s="28">
        <v>142500</v>
      </c>
      <c r="C9" s="28">
        <v>67516</v>
      </c>
      <c r="D9" s="28">
        <v>65900</v>
      </c>
      <c r="E9" s="28">
        <f t="shared" si="0"/>
        <v>1616</v>
      </c>
      <c r="F9" s="35">
        <f t="shared" si="1"/>
        <v>2.45220030349014</v>
      </c>
      <c r="G9" s="35">
        <f t="shared" si="2"/>
        <v>47.379649122807</v>
      </c>
      <c r="H9" s="36"/>
      <c r="I9" s="36"/>
      <c r="J9" s="27" t="s">
        <v>21</v>
      </c>
      <c r="K9" s="28">
        <v>2133</v>
      </c>
      <c r="L9" s="28">
        <v>1172</v>
      </c>
      <c r="M9" s="28">
        <v>665</v>
      </c>
      <c r="N9" s="28">
        <f t="shared" si="4"/>
        <v>507</v>
      </c>
      <c r="O9" s="35">
        <f t="shared" si="5"/>
        <v>76.2406015037594</v>
      </c>
      <c r="P9" s="35">
        <f t="shared" si="6"/>
        <v>54.9460853258322</v>
      </c>
      <c r="R9" s="50"/>
    </row>
    <row r="10" s="6" customFormat="1" ht="18.6" customHeight="1" spans="1:18">
      <c r="A10" s="27" t="s">
        <v>22</v>
      </c>
      <c r="B10" s="28">
        <v>50000</v>
      </c>
      <c r="C10" s="28">
        <v>30842</v>
      </c>
      <c r="D10" s="28">
        <v>28511</v>
      </c>
      <c r="E10" s="28">
        <f t="shared" si="0"/>
        <v>2331</v>
      </c>
      <c r="F10" s="35">
        <f t="shared" si="1"/>
        <v>8.17579179965627</v>
      </c>
      <c r="G10" s="35">
        <f t="shared" si="2"/>
        <v>61.684</v>
      </c>
      <c r="H10" s="36"/>
      <c r="I10" s="36"/>
      <c r="J10" s="27" t="s">
        <v>23</v>
      </c>
      <c r="K10" s="28">
        <v>42240</v>
      </c>
      <c r="L10" s="28">
        <v>29303</v>
      </c>
      <c r="M10" s="28">
        <v>32490</v>
      </c>
      <c r="N10" s="28">
        <f t="shared" si="4"/>
        <v>-3187</v>
      </c>
      <c r="O10" s="35">
        <f t="shared" si="5"/>
        <v>-9.80917205293937</v>
      </c>
      <c r="P10" s="35">
        <f t="shared" si="6"/>
        <v>69.3726325757576</v>
      </c>
      <c r="R10" s="51"/>
    </row>
    <row r="11" s="6" customFormat="1" ht="18.6" customHeight="1" spans="1:16">
      <c r="A11" s="27" t="s">
        <v>24</v>
      </c>
      <c r="B11" s="28">
        <v>10500</v>
      </c>
      <c r="C11" s="28">
        <v>5638</v>
      </c>
      <c r="D11" s="28">
        <v>6068</v>
      </c>
      <c r="E11" s="28">
        <f t="shared" si="0"/>
        <v>-430</v>
      </c>
      <c r="F11" s="35">
        <f t="shared" si="1"/>
        <v>-7.08635464733026</v>
      </c>
      <c r="G11" s="35">
        <f t="shared" si="2"/>
        <v>53.6952380952381</v>
      </c>
      <c r="H11" s="36"/>
      <c r="I11" s="36"/>
      <c r="J11" s="27" t="s">
        <v>25</v>
      </c>
      <c r="K11" s="28">
        <v>234523</v>
      </c>
      <c r="L11" s="28">
        <v>121235</v>
      </c>
      <c r="M11" s="28">
        <v>124413</v>
      </c>
      <c r="N11" s="28">
        <f t="shared" si="4"/>
        <v>-3178</v>
      </c>
      <c r="O11" s="35">
        <f t="shared" si="5"/>
        <v>-2.55439544099089</v>
      </c>
      <c r="P11" s="35">
        <f t="shared" si="6"/>
        <v>51.6942901122704</v>
      </c>
    </row>
    <row r="12" s="6" customFormat="1" ht="18.6" customHeight="1" spans="1:18">
      <c r="A12" s="27" t="s">
        <v>26</v>
      </c>
      <c r="B12" s="28">
        <v>17500</v>
      </c>
      <c r="C12" s="28">
        <v>9389</v>
      </c>
      <c r="D12" s="28">
        <v>8648</v>
      </c>
      <c r="E12" s="28">
        <f t="shared" si="0"/>
        <v>741</v>
      </c>
      <c r="F12" s="35">
        <f t="shared" si="1"/>
        <v>8.56845513413506</v>
      </c>
      <c r="G12" s="35">
        <f t="shared" si="2"/>
        <v>53.6514285714286</v>
      </c>
      <c r="H12" s="36"/>
      <c r="I12" s="36"/>
      <c r="J12" s="27" t="s">
        <v>27</v>
      </c>
      <c r="K12" s="28">
        <v>9657</v>
      </c>
      <c r="L12" s="28">
        <v>1180</v>
      </c>
      <c r="M12" s="28">
        <v>3135</v>
      </c>
      <c r="N12" s="28">
        <f t="shared" si="4"/>
        <v>-1955</v>
      </c>
      <c r="O12" s="35">
        <f t="shared" si="5"/>
        <v>-62.3604465709729</v>
      </c>
      <c r="P12" s="35">
        <f t="shared" si="6"/>
        <v>12.2191156673915</v>
      </c>
      <c r="R12" s="51"/>
    </row>
    <row r="13" s="6" customFormat="1" ht="18.6" customHeight="1" spans="1:18">
      <c r="A13" s="27" t="s">
        <v>28</v>
      </c>
      <c r="B13" s="28">
        <v>23400</v>
      </c>
      <c r="C13" s="28">
        <v>11337</v>
      </c>
      <c r="D13" s="28">
        <v>20315</v>
      </c>
      <c r="E13" s="28">
        <f t="shared" si="0"/>
        <v>-8978</v>
      </c>
      <c r="F13" s="35">
        <f t="shared" si="1"/>
        <v>-44.193945360571</v>
      </c>
      <c r="G13" s="35">
        <f t="shared" si="2"/>
        <v>48.4487179487179</v>
      </c>
      <c r="H13" s="36"/>
      <c r="I13" s="36"/>
      <c r="J13" s="27" t="s">
        <v>29</v>
      </c>
      <c r="K13" s="28">
        <v>35588</v>
      </c>
      <c r="L13" s="28">
        <v>12177</v>
      </c>
      <c r="M13" s="28">
        <v>8127</v>
      </c>
      <c r="N13" s="28">
        <f t="shared" si="4"/>
        <v>4050</v>
      </c>
      <c r="O13" s="35">
        <f t="shared" si="5"/>
        <v>49.8338870431894</v>
      </c>
      <c r="P13" s="35">
        <f t="shared" si="6"/>
        <v>34.2165898617512</v>
      </c>
      <c r="R13" s="51"/>
    </row>
    <row r="14" s="7" customFormat="1" ht="18.6" customHeight="1" spans="1:18">
      <c r="A14" s="27" t="s">
        <v>30</v>
      </c>
      <c r="B14" s="28">
        <v>9800</v>
      </c>
      <c r="C14" s="28">
        <v>5031</v>
      </c>
      <c r="D14" s="28">
        <v>5020</v>
      </c>
      <c r="E14" s="28">
        <f t="shared" si="0"/>
        <v>11</v>
      </c>
      <c r="F14" s="35">
        <f t="shared" si="1"/>
        <v>0.219123505976096</v>
      </c>
      <c r="G14" s="35">
        <f t="shared" si="2"/>
        <v>51.3367346938776</v>
      </c>
      <c r="H14" s="36"/>
      <c r="I14" s="36"/>
      <c r="J14" s="27" t="s">
        <v>31</v>
      </c>
      <c r="K14" s="28">
        <v>312225</v>
      </c>
      <c r="L14" s="28">
        <v>154424</v>
      </c>
      <c r="M14" s="28">
        <v>176541</v>
      </c>
      <c r="N14" s="28">
        <f t="shared" si="4"/>
        <v>-22117</v>
      </c>
      <c r="O14" s="35">
        <f t="shared" si="5"/>
        <v>-12.5279680074317</v>
      </c>
      <c r="P14" s="35">
        <f t="shared" si="6"/>
        <v>49.4592040996077</v>
      </c>
      <c r="R14" s="52"/>
    </row>
    <row r="15" s="6" customFormat="1" ht="18.6" customHeight="1" spans="1:18">
      <c r="A15" s="27" t="s">
        <v>32</v>
      </c>
      <c r="B15" s="28">
        <v>3100</v>
      </c>
      <c r="C15" s="28">
        <v>1356</v>
      </c>
      <c r="D15" s="28">
        <v>2039</v>
      </c>
      <c r="E15" s="28">
        <f t="shared" si="0"/>
        <v>-683</v>
      </c>
      <c r="F15" s="35">
        <f t="shared" si="1"/>
        <v>-33.4968121628249</v>
      </c>
      <c r="G15" s="35">
        <f t="shared" si="2"/>
        <v>43.741935483871</v>
      </c>
      <c r="H15" s="36"/>
      <c r="I15" s="36"/>
      <c r="J15" s="27" t="s">
        <v>33</v>
      </c>
      <c r="K15" s="28">
        <v>175615</v>
      </c>
      <c r="L15" s="28">
        <v>116744</v>
      </c>
      <c r="M15" s="28">
        <v>91983</v>
      </c>
      <c r="N15" s="28">
        <f t="shared" si="4"/>
        <v>24761</v>
      </c>
      <c r="O15" s="35">
        <f t="shared" si="5"/>
        <v>26.9191046171575</v>
      </c>
      <c r="P15" s="35">
        <f t="shared" si="6"/>
        <v>66.4772371380577</v>
      </c>
      <c r="R15" s="51"/>
    </row>
    <row r="16" s="6" customFormat="1" ht="18.6" customHeight="1" spans="1:18">
      <c r="A16" s="27" t="s">
        <v>34</v>
      </c>
      <c r="B16" s="28">
        <v>81800</v>
      </c>
      <c r="C16" s="28">
        <v>7756</v>
      </c>
      <c r="D16" s="28">
        <v>46433</v>
      </c>
      <c r="E16" s="28">
        <f t="shared" si="0"/>
        <v>-38677</v>
      </c>
      <c r="F16" s="35">
        <f t="shared" si="1"/>
        <v>-83.2963625008076</v>
      </c>
      <c r="G16" s="35">
        <f t="shared" si="2"/>
        <v>9.48166259168704</v>
      </c>
      <c r="H16" s="36"/>
      <c r="I16" s="36"/>
      <c r="J16" s="27" t="s">
        <v>35</v>
      </c>
      <c r="K16" s="28">
        <v>39990</v>
      </c>
      <c r="L16" s="28">
        <v>8426</v>
      </c>
      <c r="M16" s="28">
        <v>19108</v>
      </c>
      <c r="N16" s="28">
        <f t="shared" si="4"/>
        <v>-10682</v>
      </c>
      <c r="O16" s="35">
        <f t="shared" si="5"/>
        <v>-55.9032865815365</v>
      </c>
      <c r="P16" s="35">
        <f t="shared" si="6"/>
        <v>21.0702675668917</v>
      </c>
      <c r="R16" s="51"/>
    </row>
    <row r="17" s="6" customFormat="1" ht="18.6" customHeight="1" spans="1:18">
      <c r="A17" s="27" t="s">
        <v>36</v>
      </c>
      <c r="B17" s="28">
        <v>1100</v>
      </c>
      <c r="C17" s="28">
        <v>-618</v>
      </c>
      <c r="D17" s="28">
        <v>1148</v>
      </c>
      <c r="E17" s="28">
        <f t="shared" si="0"/>
        <v>-1766</v>
      </c>
      <c r="F17" s="35">
        <f t="shared" si="1"/>
        <v>-153.83275261324</v>
      </c>
      <c r="G17" s="35">
        <f t="shared" si="2"/>
        <v>-56.1818181818182</v>
      </c>
      <c r="H17" s="36"/>
      <c r="I17" s="36"/>
      <c r="J17" s="27" t="s">
        <v>37</v>
      </c>
      <c r="K17" s="28">
        <v>101427</v>
      </c>
      <c r="L17" s="28">
        <v>74610</v>
      </c>
      <c r="M17" s="28">
        <v>37402</v>
      </c>
      <c r="N17" s="28">
        <f t="shared" si="4"/>
        <v>37208</v>
      </c>
      <c r="O17" s="35">
        <f t="shared" si="5"/>
        <v>99.481311159831</v>
      </c>
      <c r="P17" s="35">
        <f t="shared" si="6"/>
        <v>73.5602945961135</v>
      </c>
      <c r="R17" s="51"/>
    </row>
    <row r="18" s="6" customFormat="1" ht="18.6" customHeight="1" spans="1:18">
      <c r="A18" s="27" t="s">
        <v>38</v>
      </c>
      <c r="B18" s="28">
        <v>1000</v>
      </c>
      <c r="C18" s="28">
        <v>555</v>
      </c>
      <c r="D18" s="28">
        <v>429</v>
      </c>
      <c r="E18" s="28">
        <f t="shared" si="0"/>
        <v>126</v>
      </c>
      <c r="F18" s="35">
        <f t="shared" si="1"/>
        <v>29.3706293706294</v>
      </c>
      <c r="G18" s="35">
        <f t="shared" si="2"/>
        <v>55.5</v>
      </c>
      <c r="H18" s="36"/>
      <c r="I18" s="36"/>
      <c r="J18" s="27" t="s">
        <v>39</v>
      </c>
      <c r="K18" s="28">
        <v>370516</v>
      </c>
      <c r="L18" s="28">
        <v>110531</v>
      </c>
      <c r="M18" s="28">
        <v>119386</v>
      </c>
      <c r="N18" s="28">
        <f t="shared" si="4"/>
        <v>-8855</v>
      </c>
      <c r="O18" s="35">
        <f t="shared" si="5"/>
        <v>-7.41711758497646</v>
      </c>
      <c r="P18" s="35">
        <f t="shared" si="6"/>
        <v>29.8316401990737</v>
      </c>
      <c r="R18" s="51"/>
    </row>
    <row r="19" s="6" customFormat="1" ht="18.6" customHeight="1" spans="1:18">
      <c r="A19" s="27" t="s">
        <v>40</v>
      </c>
      <c r="B19" s="28">
        <v>0</v>
      </c>
      <c r="C19" s="28">
        <v>56</v>
      </c>
      <c r="D19" s="28">
        <v>1</v>
      </c>
      <c r="E19" s="28">
        <f t="shared" si="0"/>
        <v>55</v>
      </c>
      <c r="F19" s="35">
        <f t="shared" si="1"/>
        <v>5500</v>
      </c>
      <c r="G19" s="35">
        <f t="shared" si="2"/>
        <v>0</v>
      </c>
      <c r="H19" s="36"/>
      <c r="I19" s="36"/>
      <c r="J19" s="27" t="s">
        <v>41</v>
      </c>
      <c r="K19" s="28">
        <v>6853</v>
      </c>
      <c r="L19" s="28">
        <v>11106</v>
      </c>
      <c r="M19" s="28">
        <v>10185</v>
      </c>
      <c r="N19" s="28">
        <f t="shared" si="4"/>
        <v>921</v>
      </c>
      <c r="O19" s="35">
        <f t="shared" si="5"/>
        <v>9.04270986745214</v>
      </c>
      <c r="P19" s="35">
        <f t="shared" si="6"/>
        <v>162.060411498614</v>
      </c>
      <c r="R19" s="51"/>
    </row>
    <row r="20" s="6" customFormat="1" ht="18.6" customHeight="1" spans="1:18">
      <c r="A20" s="26" t="s">
        <v>42</v>
      </c>
      <c r="B20" s="25">
        <f>SUM(B22:B33)</f>
        <v>106680</v>
      </c>
      <c r="C20" s="25">
        <f>SUM(C22:C33)</f>
        <v>98575</v>
      </c>
      <c r="D20" s="25">
        <f>SUM(D22:D33)</f>
        <v>62939</v>
      </c>
      <c r="E20" s="25">
        <f t="shared" si="0"/>
        <v>35636</v>
      </c>
      <c r="F20" s="34">
        <f t="shared" si="1"/>
        <v>56.6199018096887</v>
      </c>
      <c r="G20" s="34">
        <f t="shared" si="2"/>
        <v>92.4025121859767</v>
      </c>
      <c r="H20" s="34">
        <f>SUM(C20/C7*100)</f>
        <v>41.5169753151415</v>
      </c>
      <c r="I20" s="34">
        <f>SUM(D20/D7*100)</f>
        <v>25.4349345931114</v>
      </c>
      <c r="J20" s="27" t="s">
        <v>43</v>
      </c>
      <c r="K20" s="28">
        <v>23138</v>
      </c>
      <c r="L20" s="28">
        <v>20413</v>
      </c>
      <c r="M20" s="28">
        <v>64591</v>
      </c>
      <c r="N20" s="28">
        <f t="shared" si="4"/>
        <v>-44178</v>
      </c>
      <c r="O20" s="35">
        <f t="shared" si="5"/>
        <v>-68.3965258317722</v>
      </c>
      <c r="P20" s="35">
        <f t="shared" si="6"/>
        <v>88.2228368916933</v>
      </c>
      <c r="R20" s="51"/>
    </row>
    <row r="21" s="6" customFormat="1" ht="18.6" customHeight="1" spans="1:18">
      <c r="A21" s="27" t="s">
        <v>44</v>
      </c>
      <c r="B21" s="28">
        <f>SUM(B22:B26)</f>
        <v>10420</v>
      </c>
      <c r="C21" s="28">
        <f>SUM(C22:C26)</f>
        <v>3995</v>
      </c>
      <c r="D21" s="28">
        <f>SUM(D22:D26)</f>
        <v>5100</v>
      </c>
      <c r="E21" s="28">
        <f t="shared" si="0"/>
        <v>-1105</v>
      </c>
      <c r="F21" s="35">
        <f t="shared" si="1"/>
        <v>-21.6666666666667</v>
      </c>
      <c r="G21" s="35">
        <f t="shared" si="2"/>
        <v>38.3397312859885</v>
      </c>
      <c r="H21" s="35"/>
      <c r="I21" s="35"/>
      <c r="J21" s="27" t="s">
        <v>45</v>
      </c>
      <c r="K21" s="28">
        <v>0</v>
      </c>
      <c r="L21" s="28">
        <v>0</v>
      </c>
      <c r="M21" s="28">
        <v>0</v>
      </c>
      <c r="N21" s="28">
        <f t="shared" si="4"/>
        <v>0</v>
      </c>
      <c r="O21" s="35">
        <f t="shared" si="5"/>
        <v>0</v>
      </c>
      <c r="P21" s="35">
        <f t="shared" si="6"/>
        <v>0</v>
      </c>
      <c r="R21" s="51"/>
    </row>
    <row r="22" s="7" customFormat="1" ht="18.6" customHeight="1" spans="1:18">
      <c r="A22" s="27" t="s">
        <v>46</v>
      </c>
      <c r="B22" s="28">
        <v>6500</v>
      </c>
      <c r="C22" s="28">
        <v>3494</v>
      </c>
      <c r="D22" s="28">
        <v>3250</v>
      </c>
      <c r="E22" s="28">
        <f t="shared" si="0"/>
        <v>244</v>
      </c>
      <c r="F22" s="35">
        <f t="shared" si="1"/>
        <v>7.50769230769231</v>
      </c>
      <c r="G22" s="35">
        <f t="shared" si="2"/>
        <v>53.7538461538462</v>
      </c>
      <c r="H22" s="34"/>
      <c r="I22" s="34"/>
      <c r="J22" s="27" t="s">
        <v>47</v>
      </c>
      <c r="K22" s="28">
        <v>0</v>
      </c>
      <c r="L22" s="28">
        <v>0</v>
      </c>
      <c r="M22" s="28">
        <v>0</v>
      </c>
      <c r="N22" s="28">
        <f t="shared" si="4"/>
        <v>0</v>
      </c>
      <c r="O22" s="35">
        <f t="shared" si="5"/>
        <v>0</v>
      </c>
      <c r="P22" s="35">
        <f t="shared" si="6"/>
        <v>0</v>
      </c>
      <c r="R22" s="52"/>
    </row>
    <row r="23" s="6" customFormat="1" ht="18.6" customHeight="1" spans="1:18">
      <c r="A23" s="27" t="s">
        <v>48</v>
      </c>
      <c r="B23" s="28">
        <v>3300</v>
      </c>
      <c r="C23" s="28">
        <v>52</v>
      </c>
      <c r="D23" s="28">
        <v>20</v>
      </c>
      <c r="E23" s="28">
        <f t="shared" si="0"/>
        <v>32</v>
      </c>
      <c r="F23" s="35">
        <f t="shared" si="1"/>
        <v>160</v>
      </c>
      <c r="G23" s="35">
        <f t="shared" si="2"/>
        <v>1.57575757575758</v>
      </c>
      <c r="H23" s="34"/>
      <c r="I23" s="34"/>
      <c r="J23" s="27" t="s">
        <v>49</v>
      </c>
      <c r="K23" s="28">
        <v>0</v>
      </c>
      <c r="L23" s="28">
        <v>0</v>
      </c>
      <c r="M23" s="28">
        <v>0</v>
      </c>
      <c r="N23" s="28">
        <f t="shared" si="4"/>
        <v>0</v>
      </c>
      <c r="O23" s="35">
        <f t="shared" si="5"/>
        <v>0</v>
      </c>
      <c r="P23" s="35">
        <f t="shared" si="6"/>
        <v>0</v>
      </c>
      <c r="R23" s="51"/>
    </row>
    <row r="24" s="7" customFormat="1" ht="18.6" customHeight="1" spans="1:18">
      <c r="A24" s="27" t="s">
        <v>50</v>
      </c>
      <c r="B24" s="28">
        <v>0</v>
      </c>
      <c r="C24" s="28">
        <v>0</v>
      </c>
      <c r="D24" s="28">
        <v>1503</v>
      </c>
      <c r="E24" s="28">
        <f t="shared" si="0"/>
        <v>-1503</v>
      </c>
      <c r="F24" s="35">
        <f t="shared" si="1"/>
        <v>-100</v>
      </c>
      <c r="G24" s="35">
        <f t="shared" si="2"/>
        <v>0</v>
      </c>
      <c r="H24" s="34"/>
      <c r="I24" s="34"/>
      <c r="J24" s="27" t="s">
        <v>51</v>
      </c>
      <c r="K24" s="28">
        <v>0</v>
      </c>
      <c r="L24" s="28">
        <v>0</v>
      </c>
      <c r="M24" s="28">
        <v>0</v>
      </c>
      <c r="N24" s="28">
        <f t="shared" si="4"/>
        <v>0</v>
      </c>
      <c r="O24" s="35">
        <f t="shared" si="5"/>
        <v>0</v>
      </c>
      <c r="P24" s="35">
        <f t="shared" si="6"/>
        <v>0</v>
      </c>
      <c r="R24" s="52"/>
    </row>
    <row r="25" s="6" customFormat="1" ht="18.6" customHeight="1" spans="1:18">
      <c r="A25" s="27" t="s">
        <v>52</v>
      </c>
      <c r="B25" s="28">
        <v>500</v>
      </c>
      <c r="C25" s="28">
        <v>449</v>
      </c>
      <c r="D25" s="28">
        <v>327</v>
      </c>
      <c r="E25" s="28">
        <f t="shared" si="0"/>
        <v>122</v>
      </c>
      <c r="F25" s="35">
        <f t="shared" si="1"/>
        <v>37.3088685015291</v>
      </c>
      <c r="G25" s="35">
        <f t="shared" si="2"/>
        <v>89.8</v>
      </c>
      <c r="H25" s="34"/>
      <c r="I25" s="34"/>
      <c r="J25" s="27" t="s">
        <v>53</v>
      </c>
      <c r="K25" s="28">
        <v>47560</v>
      </c>
      <c r="L25" s="28">
        <v>22459</v>
      </c>
      <c r="M25" s="28">
        <v>6491</v>
      </c>
      <c r="N25" s="28">
        <f t="shared" si="4"/>
        <v>15968</v>
      </c>
      <c r="O25" s="35">
        <f t="shared" si="5"/>
        <v>246.002156832537</v>
      </c>
      <c r="P25" s="35">
        <f t="shared" si="6"/>
        <v>47.2224558452481</v>
      </c>
      <c r="R25" s="51"/>
    </row>
    <row r="26" s="6" customFormat="1" ht="18.6" customHeight="1" spans="1:18">
      <c r="A26" s="27" t="s">
        <v>54</v>
      </c>
      <c r="B26" s="28">
        <v>120</v>
      </c>
      <c r="C26" s="28">
        <v>0</v>
      </c>
      <c r="D26" s="28">
        <v>0</v>
      </c>
      <c r="E26" s="28">
        <f t="shared" si="0"/>
        <v>0</v>
      </c>
      <c r="F26" s="35">
        <f t="shared" si="1"/>
        <v>0</v>
      </c>
      <c r="G26" s="35">
        <f t="shared" si="2"/>
        <v>0</v>
      </c>
      <c r="H26" s="34"/>
      <c r="I26" s="34"/>
      <c r="J26" s="27" t="s">
        <v>55</v>
      </c>
      <c r="K26" s="28">
        <v>0</v>
      </c>
      <c r="L26" s="28">
        <v>0</v>
      </c>
      <c r="M26" s="28">
        <v>1072</v>
      </c>
      <c r="N26" s="28">
        <f t="shared" si="4"/>
        <v>-1072</v>
      </c>
      <c r="O26" s="35">
        <f t="shared" si="5"/>
        <v>-100</v>
      </c>
      <c r="P26" s="35">
        <f t="shared" si="6"/>
        <v>0</v>
      </c>
      <c r="R26" s="51"/>
    </row>
    <row r="27" s="6" customFormat="1" ht="18.6" customHeight="1" spans="1:18">
      <c r="A27" s="27" t="s">
        <v>56</v>
      </c>
      <c r="B27" s="28">
        <v>8000</v>
      </c>
      <c r="C27" s="28">
        <v>33038</v>
      </c>
      <c r="D27" s="28">
        <v>2690</v>
      </c>
      <c r="E27" s="28">
        <f t="shared" si="0"/>
        <v>30348</v>
      </c>
      <c r="F27" s="35">
        <f t="shared" si="1"/>
        <v>1128.17843866171</v>
      </c>
      <c r="G27" s="35">
        <f t="shared" si="2"/>
        <v>412.975</v>
      </c>
      <c r="H27" s="34"/>
      <c r="I27" s="34"/>
      <c r="J27" s="27" t="s">
        <v>57</v>
      </c>
      <c r="K27" s="28">
        <v>14319</v>
      </c>
      <c r="L27" s="28">
        <v>11554</v>
      </c>
      <c r="M27" s="28">
        <v>23090</v>
      </c>
      <c r="N27" s="28">
        <f t="shared" si="4"/>
        <v>-11536</v>
      </c>
      <c r="O27" s="35">
        <f t="shared" si="5"/>
        <v>-49.9610220874838</v>
      </c>
      <c r="P27" s="35">
        <f t="shared" si="6"/>
        <v>80.6899923178993</v>
      </c>
      <c r="R27" s="51"/>
    </row>
    <row r="28" s="6" customFormat="1" ht="18.6" customHeight="1" spans="1:18">
      <c r="A28" s="27" t="s">
        <v>58</v>
      </c>
      <c r="B28" s="28">
        <v>5000</v>
      </c>
      <c r="C28" s="28">
        <v>13777</v>
      </c>
      <c r="D28" s="28">
        <v>2525</v>
      </c>
      <c r="E28" s="28">
        <f t="shared" si="0"/>
        <v>11252</v>
      </c>
      <c r="F28" s="35">
        <f t="shared" si="1"/>
        <v>445.623762376238</v>
      </c>
      <c r="G28" s="35">
        <f t="shared" si="2"/>
        <v>275.54</v>
      </c>
      <c r="H28" s="34"/>
      <c r="I28" s="34"/>
      <c r="J28" s="27" t="s">
        <v>59</v>
      </c>
      <c r="K28" s="28">
        <v>39616</v>
      </c>
      <c r="L28" s="28">
        <v>13841</v>
      </c>
      <c r="M28" s="28">
        <v>17600</v>
      </c>
      <c r="N28" s="28">
        <f t="shared" si="4"/>
        <v>-3759</v>
      </c>
      <c r="O28" s="35">
        <f t="shared" si="5"/>
        <v>-21.3579545454545</v>
      </c>
      <c r="P28" s="35">
        <f t="shared" si="6"/>
        <v>34.9379038772213</v>
      </c>
      <c r="R28" s="51"/>
    </row>
    <row r="29" s="6" customFormat="1" ht="18.6" customHeight="1" spans="1:18">
      <c r="A29" s="27" t="s">
        <v>60</v>
      </c>
      <c r="B29" s="28">
        <v>0</v>
      </c>
      <c r="C29" s="28">
        <v>0</v>
      </c>
      <c r="D29" s="28">
        <v>0</v>
      </c>
      <c r="E29" s="28">
        <f t="shared" si="0"/>
        <v>0</v>
      </c>
      <c r="F29" s="35">
        <f t="shared" si="1"/>
        <v>0</v>
      </c>
      <c r="G29" s="35">
        <f t="shared" si="2"/>
        <v>0</v>
      </c>
      <c r="H29" s="34"/>
      <c r="I29" s="34"/>
      <c r="J29" s="27" t="s">
        <v>61</v>
      </c>
      <c r="K29" s="28">
        <v>150</v>
      </c>
      <c r="L29" s="28">
        <v>31</v>
      </c>
      <c r="M29" s="28">
        <v>4</v>
      </c>
      <c r="N29" s="28">
        <f t="shared" si="4"/>
        <v>27</v>
      </c>
      <c r="O29" s="35">
        <f t="shared" si="5"/>
        <v>675</v>
      </c>
      <c r="P29" s="35">
        <f t="shared" si="6"/>
        <v>20.6666666666667</v>
      </c>
      <c r="R29" s="51"/>
    </row>
    <row r="30" s="6" customFormat="1" ht="18.6" customHeight="1" spans="1:18">
      <c r="A30" s="27" t="s">
        <v>62</v>
      </c>
      <c r="B30" s="28">
        <v>81880</v>
      </c>
      <c r="C30" s="28">
        <v>47053</v>
      </c>
      <c r="D30" s="28">
        <v>52409</v>
      </c>
      <c r="E30" s="28">
        <f t="shared" si="0"/>
        <v>-5356</v>
      </c>
      <c r="F30" s="35">
        <f t="shared" si="1"/>
        <v>-10.2196187677689</v>
      </c>
      <c r="G30" s="35">
        <f t="shared" si="2"/>
        <v>57.4658036150464</v>
      </c>
      <c r="H30" s="34"/>
      <c r="I30" s="34"/>
      <c r="J30" s="27" t="s">
        <v>63</v>
      </c>
      <c r="K30" s="28">
        <v>0</v>
      </c>
      <c r="L30" s="28">
        <v>0</v>
      </c>
      <c r="M30" s="28">
        <v>0</v>
      </c>
      <c r="N30" s="28">
        <f t="shared" si="4"/>
        <v>0</v>
      </c>
      <c r="O30" s="35">
        <f t="shared" si="5"/>
        <v>0</v>
      </c>
      <c r="P30" s="35">
        <f t="shared" si="6"/>
        <v>0</v>
      </c>
      <c r="R30" s="51"/>
    </row>
    <row r="31" s="6" customFormat="1" ht="18.6" customHeight="1" spans="1:18">
      <c r="A31" s="27" t="s">
        <v>64</v>
      </c>
      <c r="B31" s="28">
        <v>0</v>
      </c>
      <c r="C31" s="28">
        <v>0</v>
      </c>
      <c r="D31" s="28">
        <v>177</v>
      </c>
      <c r="E31" s="28">
        <f t="shared" si="0"/>
        <v>-177</v>
      </c>
      <c r="F31" s="35">
        <f t="shared" si="1"/>
        <v>-100</v>
      </c>
      <c r="G31" s="35">
        <f t="shared" si="2"/>
        <v>0</v>
      </c>
      <c r="H31" s="34"/>
      <c r="I31" s="34"/>
      <c r="J31" s="27" t="s">
        <v>65</v>
      </c>
      <c r="K31" s="28">
        <v>17000</v>
      </c>
      <c r="L31" s="28">
        <v>17000</v>
      </c>
      <c r="M31" s="28">
        <v>0</v>
      </c>
      <c r="N31" s="28">
        <f t="shared" si="4"/>
        <v>17000</v>
      </c>
      <c r="O31" s="35">
        <f t="shared" si="5"/>
        <v>0</v>
      </c>
      <c r="P31" s="35">
        <f t="shared" si="6"/>
        <v>100</v>
      </c>
      <c r="R31" s="51"/>
    </row>
    <row r="32" s="6" customFormat="1" ht="18.6" customHeight="1" spans="1:18">
      <c r="A32" s="27" t="s">
        <v>66</v>
      </c>
      <c r="B32" s="28">
        <v>0</v>
      </c>
      <c r="C32" s="28">
        <v>0</v>
      </c>
      <c r="D32" s="28">
        <v>0</v>
      </c>
      <c r="E32" s="28">
        <f t="shared" si="0"/>
        <v>0</v>
      </c>
      <c r="F32" s="35">
        <f t="shared" si="1"/>
        <v>0</v>
      </c>
      <c r="G32" s="35">
        <f t="shared" si="2"/>
        <v>0</v>
      </c>
      <c r="H32" s="35"/>
      <c r="I32" s="35"/>
      <c r="J32" s="27"/>
      <c r="K32" s="28"/>
      <c r="L32" s="28"/>
      <c r="M32" s="28"/>
      <c r="N32" s="28"/>
      <c r="O32" s="35"/>
      <c r="P32" s="35"/>
      <c r="R32" s="51"/>
    </row>
    <row r="33" s="6" customFormat="1" ht="18.6" customHeight="1" spans="1:18">
      <c r="A33" s="27" t="s">
        <v>67</v>
      </c>
      <c r="B33" s="28">
        <v>1380</v>
      </c>
      <c r="C33" s="28">
        <v>712</v>
      </c>
      <c r="D33" s="28">
        <v>38</v>
      </c>
      <c r="E33" s="28">
        <f t="shared" si="0"/>
        <v>674</v>
      </c>
      <c r="F33" s="35">
        <f t="shared" si="1"/>
        <v>1773.68421052632</v>
      </c>
      <c r="G33" s="35">
        <f t="shared" si="2"/>
        <v>51.5942028985507</v>
      </c>
      <c r="H33" s="35"/>
      <c r="I33" s="35"/>
      <c r="J33" s="24"/>
      <c r="K33" s="25"/>
      <c r="L33" s="25"/>
      <c r="M33" s="25"/>
      <c r="N33" s="25"/>
      <c r="O33" s="34"/>
      <c r="P33" s="34"/>
      <c r="R33" s="51"/>
    </row>
    <row r="34" s="7" customFormat="1" ht="18.6" customHeight="1" spans="1:18">
      <c r="A34" s="24" t="s">
        <v>68</v>
      </c>
      <c r="B34" s="25">
        <f>SUM(B35:B40)</f>
        <v>277812</v>
      </c>
      <c r="C34" s="25">
        <f>SUM(C35:C40)</f>
        <v>8370</v>
      </c>
      <c r="D34" s="25">
        <f>SUM(D35:D39)</f>
        <v>11297</v>
      </c>
      <c r="E34" s="25">
        <f t="shared" si="0"/>
        <v>-2927</v>
      </c>
      <c r="F34" s="34">
        <f t="shared" si="1"/>
        <v>-25.9095335044702</v>
      </c>
      <c r="G34" s="34">
        <f t="shared" si="2"/>
        <v>3.01282881948944</v>
      </c>
      <c r="H34" s="34"/>
      <c r="I34" s="34"/>
      <c r="J34" s="24" t="s">
        <v>69</v>
      </c>
      <c r="K34" s="25">
        <f t="shared" ref="K34:M34" si="8">SUM(K35:K42)</f>
        <v>776706</v>
      </c>
      <c r="L34" s="25">
        <f t="shared" si="8"/>
        <v>293282</v>
      </c>
      <c r="M34" s="25">
        <f t="shared" si="8"/>
        <v>160059</v>
      </c>
      <c r="N34" s="25">
        <f t="shared" ref="N34:N45" si="9">L34-M34</f>
        <v>133223</v>
      </c>
      <c r="O34" s="34">
        <f t="shared" ref="O34:O45" si="10">IF(M34&lt;&gt;0,N34/M34)*100</f>
        <v>83.2336825795488</v>
      </c>
      <c r="P34" s="34">
        <f t="shared" ref="P34:P45" si="11">IF(K34&lt;&gt;0,L34/K34)*100</f>
        <v>37.7597186065255</v>
      </c>
      <c r="R34" s="52"/>
    </row>
    <row r="35" ht="18.6" customHeight="1" spans="1:16">
      <c r="A35" s="27" t="s">
        <v>70</v>
      </c>
      <c r="B35" s="28">
        <v>133</v>
      </c>
      <c r="C35" s="28">
        <v>28</v>
      </c>
      <c r="D35" s="28">
        <v>31</v>
      </c>
      <c r="E35" s="28">
        <f t="shared" si="0"/>
        <v>-3</v>
      </c>
      <c r="F35" s="35">
        <f t="shared" si="1"/>
        <v>-9.67741935483871</v>
      </c>
      <c r="G35" s="35">
        <f t="shared" si="2"/>
        <v>21.0526315789474</v>
      </c>
      <c r="H35" s="35"/>
      <c r="I35" s="35"/>
      <c r="J35" s="27" t="s">
        <v>35</v>
      </c>
      <c r="K35" s="28">
        <v>5200</v>
      </c>
      <c r="L35" s="28">
        <v>3338</v>
      </c>
      <c r="M35" s="28">
        <v>0</v>
      </c>
      <c r="N35" s="28">
        <f t="shared" si="9"/>
        <v>3338</v>
      </c>
      <c r="O35" s="35">
        <f t="shared" si="10"/>
        <v>0</v>
      </c>
      <c r="P35" s="35">
        <f t="shared" si="11"/>
        <v>64.1923076923077</v>
      </c>
    </row>
    <row r="36" ht="18.6" customHeight="1" spans="1:16">
      <c r="A36" s="27" t="s">
        <v>71</v>
      </c>
      <c r="B36" s="28">
        <v>267679</v>
      </c>
      <c r="C36" s="28">
        <v>5454</v>
      </c>
      <c r="D36" s="28">
        <v>8981</v>
      </c>
      <c r="E36" s="28">
        <f t="shared" si="0"/>
        <v>-3527</v>
      </c>
      <c r="F36" s="35">
        <f t="shared" si="1"/>
        <v>-39.2717960138069</v>
      </c>
      <c r="G36" s="35">
        <f t="shared" si="2"/>
        <v>2.03751508336478</v>
      </c>
      <c r="H36" s="35"/>
      <c r="I36" s="35"/>
      <c r="J36" s="27" t="s">
        <v>37</v>
      </c>
      <c r="K36" s="28">
        <v>395390</v>
      </c>
      <c r="L36" s="28">
        <v>122545</v>
      </c>
      <c r="M36" s="28">
        <v>123805</v>
      </c>
      <c r="N36" s="28">
        <f t="shared" si="9"/>
        <v>-1260</v>
      </c>
      <c r="O36" s="35">
        <f t="shared" si="10"/>
        <v>-1.01772949396228</v>
      </c>
      <c r="P36" s="35">
        <f t="shared" si="11"/>
        <v>30.9934495055515</v>
      </c>
    </row>
    <row r="37" s="8" customFormat="1" ht="18.6" customHeight="1" spans="1:18">
      <c r="A37" s="27" t="s">
        <v>72</v>
      </c>
      <c r="B37" s="28">
        <v>5000</v>
      </c>
      <c r="C37" s="28">
        <v>442</v>
      </c>
      <c r="D37" s="28">
        <v>69</v>
      </c>
      <c r="E37" s="28">
        <f t="shared" si="0"/>
        <v>373</v>
      </c>
      <c r="F37" s="35">
        <f t="shared" si="1"/>
        <v>540.579710144928</v>
      </c>
      <c r="G37" s="35">
        <f t="shared" si="2"/>
        <v>8.84</v>
      </c>
      <c r="H37" s="35"/>
      <c r="I37" s="35"/>
      <c r="J37" s="27" t="s">
        <v>39</v>
      </c>
      <c r="K37" s="28">
        <v>26031</v>
      </c>
      <c r="L37" s="28">
        <v>9191</v>
      </c>
      <c r="M37" s="28">
        <v>3956</v>
      </c>
      <c r="N37" s="28">
        <f t="shared" si="9"/>
        <v>5235</v>
      </c>
      <c r="O37" s="35">
        <f t="shared" si="10"/>
        <v>132.330637007078</v>
      </c>
      <c r="P37" s="35">
        <f t="shared" si="11"/>
        <v>35.307902116707</v>
      </c>
      <c r="R37" s="53"/>
    </row>
    <row r="38" ht="18.6" customHeight="1" spans="1:16">
      <c r="A38" s="27" t="s">
        <v>73</v>
      </c>
      <c r="B38" s="28">
        <v>5000</v>
      </c>
      <c r="C38" s="28">
        <v>2446</v>
      </c>
      <c r="D38" s="28">
        <v>2216</v>
      </c>
      <c r="E38" s="28">
        <f t="shared" si="0"/>
        <v>230</v>
      </c>
      <c r="F38" s="35">
        <f t="shared" si="1"/>
        <v>10.3790613718412</v>
      </c>
      <c r="G38" s="35">
        <f t="shared" si="2"/>
        <v>48.92</v>
      </c>
      <c r="H38" s="35"/>
      <c r="I38" s="35"/>
      <c r="J38" s="27" t="s">
        <v>74</v>
      </c>
      <c r="K38" s="28">
        <v>103</v>
      </c>
      <c r="L38" s="28">
        <v>39</v>
      </c>
      <c r="M38" s="28">
        <v>0</v>
      </c>
      <c r="N38" s="28">
        <f t="shared" si="9"/>
        <v>39</v>
      </c>
      <c r="O38" s="35">
        <f t="shared" si="10"/>
        <v>0</v>
      </c>
      <c r="P38" s="35">
        <f t="shared" si="11"/>
        <v>37.8640776699029</v>
      </c>
    </row>
    <row r="39" ht="18.6" customHeight="1" spans="1:16">
      <c r="A39" s="27" t="s">
        <v>75</v>
      </c>
      <c r="B39" s="28">
        <v>0</v>
      </c>
      <c r="C39" s="28">
        <v>0</v>
      </c>
      <c r="D39" s="28">
        <v>0</v>
      </c>
      <c r="E39" s="28">
        <f t="shared" si="0"/>
        <v>0</v>
      </c>
      <c r="F39" s="35">
        <f t="shared" si="1"/>
        <v>0</v>
      </c>
      <c r="G39" s="35">
        <f t="shared" si="2"/>
        <v>0</v>
      </c>
      <c r="H39" s="35"/>
      <c r="I39" s="35"/>
      <c r="J39" s="27" t="s">
        <v>57</v>
      </c>
      <c r="K39" s="28">
        <v>301000</v>
      </c>
      <c r="L39" s="28">
        <v>122888</v>
      </c>
      <c r="M39" s="28">
        <v>0</v>
      </c>
      <c r="N39" s="28">
        <f t="shared" si="9"/>
        <v>122888</v>
      </c>
      <c r="O39" s="35">
        <f t="shared" si="10"/>
        <v>0</v>
      </c>
      <c r="P39" s="35">
        <f t="shared" si="11"/>
        <v>40.8265780730897</v>
      </c>
    </row>
    <row r="40" ht="18.6" customHeight="1" spans="1:16">
      <c r="A40" s="27" t="s">
        <v>76</v>
      </c>
      <c r="B40" s="28">
        <v>0</v>
      </c>
      <c r="C40" s="28">
        <v>0</v>
      </c>
      <c r="D40" s="28">
        <v>0</v>
      </c>
      <c r="E40" s="28">
        <f t="shared" si="0"/>
        <v>0</v>
      </c>
      <c r="F40" s="35">
        <f t="shared" si="1"/>
        <v>0</v>
      </c>
      <c r="G40" s="35">
        <f t="shared" si="2"/>
        <v>0</v>
      </c>
      <c r="H40" s="35"/>
      <c r="I40" s="35"/>
      <c r="J40" s="27" t="s">
        <v>63</v>
      </c>
      <c r="K40" s="28">
        <v>9481</v>
      </c>
      <c r="L40" s="28">
        <v>3448</v>
      </c>
      <c r="M40" s="28">
        <v>859</v>
      </c>
      <c r="N40" s="28">
        <f t="shared" si="9"/>
        <v>2589</v>
      </c>
      <c r="O40" s="35">
        <f t="shared" si="10"/>
        <v>301.39697322468</v>
      </c>
      <c r="P40" s="35">
        <f t="shared" si="11"/>
        <v>36.3674717856766</v>
      </c>
    </row>
    <row r="41" ht="18.6" customHeight="1" spans="1:16">
      <c r="A41" s="27"/>
      <c r="B41" s="28"/>
      <c r="C41" s="28"/>
      <c r="D41" s="28"/>
      <c r="E41" s="28"/>
      <c r="F41" s="35"/>
      <c r="G41" s="35"/>
      <c r="H41" s="35"/>
      <c r="I41" s="35"/>
      <c r="J41" s="27" t="s">
        <v>59</v>
      </c>
      <c r="K41" s="28">
        <v>39501</v>
      </c>
      <c r="L41" s="28">
        <v>31688</v>
      </c>
      <c r="M41" s="28">
        <v>31150</v>
      </c>
      <c r="N41" s="28">
        <f t="shared" si="9"/>
        <v>538</v>
      </c>
      <c r="O41" s="35">
        <f t="shared" si="10"/>
        <v>1.72712680577849</v>
      </c>
      <c r="P41" s="35">
        <f t="shared" si="11"/>
        <v>80.2207539049644</v>
      </c>
    </row>
    <row r="42" ht="18.6" customHeight="1" spans="1:16">
      <c r="A42" s="27"/>
      <c r="B42" s="28"/>
      <c r="C42" s="28"/>
      <c r="D42" s="28"/>
      <c r="E42" s="28"/>
      <c r="F42" s="35"/>
      <c r="G42" s="35"/>
      <c r="H42" s="35"/>
      <c r="I42" s="35"/>
      <c r="J42" s="27" t="s">
        <v>61</v>
      </c>
      <c r="K42" s="28">
        <v>0</v>
      </c>
      <c r="L42" s="28">
        <v>145</v>
      </c>
      <c r="M42" s="28">
        <v>289</v>
      </c>
      <c r="N42" s="28">
        <f t="shared" si="9"/>
        <v>-144</v>
      </c>
      <c r="O42" s="35">
        <f t="shared" si="10"/>
        <v>-49.8269896193772</v>
      </c>
      <c r="P42" s="35">
        <f t="shared" si="11"/>
        <v>0</v>
      </c>
    </row>
    <row r="43" ht="18.6" customHeight="1" spans="1:16">
      <c r="A43" s="24" t="s">
        <v>77</v>
      </c>
      <c r="B43" s="25">
        <f>SUM(B44:B46)</f>
        <v>1671</v>
      </c>
      <c r="C43" s="25">
        <f>SUM(C44:C46)</f>
        <v>1667</v>
      </c>
      <c r="D43" s="25">
        <f>SUM(D44:D46)</f>
        <v>1581</v>
      </c>
      <c r="E43" s="25">
        <f t="shared" ref="E43:E45" si="12">C43-D43</f>
        <v>86</v>
      </c>
      <c r="F43" s="34">
        <f t="shared" ref="F43:F45" si="13">IF(D43&lt;&gt;0,E43/D43)*100</f>
        <v>5.43959519291588</v>
      </c>
      <c r="G43" s="34">
        <f t="shared" ref="G43:G45" si="14">IF(B43&lt;&gt;0,C43/B43)*100</f>
        <v>99.7606223818073</v>
      </c>
      <c r="H43" s="34"/>
      <c r="I43" s="34"/>
      <c r="J43" s="24" t="s">
        <v>78</v>
      </c>
      <c r="K43" s="25">
        <f t="shared" ref="K43:M43" si="15">SUM(K44:K45)</f>
        <v>1253</v>
      </c>
      <c r="L43" s="25">
        <f t="shared" si="15"/>
        <v>871</v>
      </c>
      <c r="M43" s="25">
        <f t="shared" si="15"/>
        <v>947</v>
      </c>
      <c r="N43" s="25">
        <f t="shared" si="9"/>
        <v>-76</v>
      </c>
      <c r="O43" s="34">
        <f t="shared" si="10"/>
        <v>-8.02534318901795</v>
      </c>
      <c r="P43" s="34">
        <f t="shared" si="11"/>
        <v>69.51316839585</v>
      </c>
    </row>
    <row r="44" s="9" customFormat="1" ht="18.6" customHeight="1" spans="1:18">
      <c r="A44" s="27" t="s">
        <v>79</v>
      </c>
      <c r="B44" s="28">
        <v>1646</v>
      </c>
      <c r="C44" s="28">
        <v>1667</v>
      </c>
      <c r="D44" s="28">
        <v>1581</v>
      </c>
      <c r="E44" s="28">
        <f t="shared" si="12"/>
        <v>86</v>
      </c>
      <c r="F44" s="35">
        <f t="shared" si="13"/>
        <v>5.43959519291588</v>
      </c>
      <c r="G44" s="35">
        <f t="shared" si="14"/>
        <v>101.275820170109</v>
      </c>
      <c r="H44" s="35"/>
      <c r="I44" s="35"/>
      <c r="J44" s="27" t="s">
        <v>31</v>
      </c>
      <c r="K44" s="28">
        <v>0</v>
      </c>
      <c r="L44" s="28">
        <v>0</v>
      </c>
      <c r="M44" s="28">
        <v>0</v>
      </c>
      <c r="N44" s="28">
        <f t="shared" si="9"/>
        <v>0</v>
      </c>
      <c r="O44" s="35">
        <f t="shared" si="10"/>
        <v>0</v>
      </c>
      <c r="P44" s="35">
        <f t="shared" si="11"/>
        <v>0</v>
      </c>
      <c r="R44" s="54"/>
    </row>
    <row r="45" s="8" customFormat="1" ht="18.6" customHeight="1" spans="1:18">
      <c r="A45" s="27" t="s">
        <v>80</v>
      </c>
      <c r="B45" s="28">
        <v>25</v>
      </c>
      <c r="C45" s="28">
        <v>0</v>
      </c>
      <c r="D45" s="28">
        <v>0</v>
      </c>
      <c r="E45" s="28">
        <f t="shared" si="12"/>
        <v>0</v>
      </c>
      <c r="F45" s="35">
        <f t="shared" si="13"/>
        <v>0</v>
      </c>
      <c r="G45" s="35">
        <f t="shared" si="14"/>
        <v>0</v>
      </c>
      <c r="H45" s="35"/>
      <c r="I45" s="35"/>
      <c r="J45" s="27" t="s">
        <v>81</v>
      </c>
      <c r="K45" s="28">
        <v>1253</v>
      </c>
      <c r="L45" s="28">
        <v>871</v>
      </c>
      <c r="M45" s="28">
        <v>947</v>
      </c>
      <c r="N45" s="28">
        <f t="shared" si="9"/>
        <v>-76</v>
      </c>
      <c r="O45" s="35">
        <f t="shared" si="10"/>
        <v>-8.02534318901795</v>
      </c>
      <c r="P45" s="35">
        <f t="shared" si="11"/>
        <v>69.51316839585</v>
      </c>
      <c r="R45" s="53"/>
    </row>
    <row r="46" s="8" customFormat="1" ht="18.6" customHeight="1" spans="1:18">
      <c r="A46" s="27" t="s">
        <v>82</v>
      </c>
      <c r="B46" s="28">
        <v>0</v>
      </c>
      <c r="C46" s="28">
        <v>0</v>
      </c>
      <c r="D46" s="28">
        <v>0</v>
      </c>
      <c r="E46" s="28"/>
      <c r="F46" s="35"/>
      <c r="G46" s="35"/>
      <c r="H46" s="35"/>
      <c r="I46" s="35"/>
      <c r="J46" s="24"/>
      <c r="K46" s="25"/>
      <c r="L46" s="25"/>
      <c r="M46" s="25"/>
      <c r="N46" s="25"/>
      <c r="O46" s="34"/>
      <c r="P46" s="34"/>
      <c r="R46" s="53"/>
    </row>
    <row r="47" hidden="1" spans="1:16">
      <c r="A47" s="24" t="s">
        <v>83</v>
      </c>
      <c r="B47" s="25">
        <v>0</v>
      </c>
      <c r="C47" s="25">
        <v>0</v>
      </c>
      <c r="D47" s="25">
        <v>0</v>
      </c>
      <c r="E47" s="25">
        <f>C47-D47</f>
        <v>0</v>
      </c>
      <c r="F47" s="34">
        <f>IF(D47&lt;&gt;0,E47/D47)*100</f>
        <v>0</v>
      </c>
      <c r="G47" s="34">
        <f>IF(B47&lt;&gt;0,C47/B47)*100</f>
        <v>0</v>
      </c>
      <c r="H47" s="34"/>
      <c r="I47" s="34"/>
      <c r="K47" s="11"/>
      <c r="L47" s="11"/>
      <c r="M47" s="11"/>
      <c r="N47" s="11"/>
      <c r="O47" s="11"/>
      <c r="P47" s="11"/>
    </row>
    <row r="48" hidden="1" spans="1:16">
      <c r="A48" s="24" t="s">
        <v>84</v>
      </c>
      <c r="B48" s="25">
        <v>0</v>
      </c>
      <c r="C48" s="25">
        <v>0</v>
      </c>
      <c r="D48" s="25">
        <v>0</v>
      </c>
      <c r="E48" s="25">
        <f>C48-D48</f>
        <v>0</v>
      </c>
      <c r="F48" s="34">
        <f>IF(D48&lt;&gt;0,E48/D48)*100</f>
        <v>0</v>
      </c>
      <c r="G48" s="34">
        <f>IF(B48&lt;&gt;0,C48/B48)*100</f>
        <v>0</v>
      </c>
      <c r="K48" s="11"/>
      <c r="L48" s="11"/>
      <c r="M48" s="11"/>
      <c r="N48" s="11"/>
      <c r="O48" s="11"/>
      <c r="P48" s="11"/>
    </row>
    <row r="49" spans="11:16">
      <c r="K49" s="11"/>
      <c r="L49" s="11"/>
      <c r="M49" s="11"/>
      <c r="N49" s="11"/>
      <c r="O49" s="11"/>
      <c r="P49" s="11"/>
    </row>
    <row r="50" spans="11:16">
      <c r="K50" s="11"/>
      <c r="L50" s="11"/>
      <c r="M50" s="11"/>
      <c r="N50" s="11"/>
      <c r="O50" s="11"/>
      <c r="P50" s="11"/>
    </row>
    <row r="51" spans="11:16">
      <c r="K51" s="11"/>
      <c r="L51" s="11"/>
      <c r="M51" s="11"/>
      <c r="N51" s="11"/>
      <c r="O51" s="11"/>
      <c r="P51" s="11"/>
    </row>
    <row r="52" spans="11:16">
      <c r="K52" s="11"/>
      <c r="L52" s="11"/>
      <c r="M52" s="11"/>
      <c r="N52" s="11"/>
      <c r="O52" s="11"/>
      <c r="P52" s="11"/>
    </row>
    <row r="53" spans="11:16">
      <c r="K53" s="11"/>
      <c r="L53" s="11"/>
      <c r="M53" s="11"/>
      <c r="N53" s="11"/>
      <c r="O53" s="11"/>
      <c r="P53" s="11"/>
    </row>
    <row r="54" spans="11:16">
      <c r="K54" s="11"/>
      <c r="L54" s="11"/>
      <c r="M54" s="11"/>
      <c r="N54" s="11"/>
      <c r="O54" s="11"/>
      <c r="P54" s="11"/>
    </row>
  </sheetData>
  <mergeCells count="13">
    <mergeCell ref="A2:P2"/>
    <mergeCell ref="N3:P3"/>
    <mergeCell ref="H4:I4"/>
    <mergeCell ref="A4:A5"/>
    <mergeCell ref="B4:B5"/>
    <mergeCell ref="C4:C5"/>
    <mergeCell ref="D4:D5"/>
    <mergeCell ref="G4:G5"/>
    <mergeCell ref="J4:J5"/>
    <mergeCell ref="K4:K5"/>
    <mergeCell ref="L4:L5"/>
    <mergeCell ref="M4:M5"/>
    <mergeCell ref="P4:P5"/>
  </mergeCells>
  <printOptions horizontalCentered="1" verticalCentered="1"/>
  <pageMargins left="0" right="0" top="0" bottom="0" header="0" footer="0"/>
  <pageSetup paperSize="9" scale="6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6.收支总表S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李爽维</dc:creator>
  <cp:lastModifiedBy>user</cp:lastModifiedBy>
  <dcterms:created xsi:type="dcterms:W3CDTF">2025-07-15T17:18:00Z</dcterms:created>
  <dcterms:modified xsi:type="dcterms:W3CDTF">2025-08-14T14:55:58Z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F4C49077EB691BB97E889D68562B2EC0</vt:lpwstr>
  </property>
</Properties>
</file>