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474" windowHeight="13268"/>
  </bookViews>
  <sheets>
    <sheet name="野生动物毁坏农产品 (2)" sheetId="4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<sst xmlns="http://schemas.openxmlformats.org/spreadsheetml/2006/main" count="63" uniqueCount="35">
  <si>
    <t>2023年新城子镇野生动物造成损失补偿汇总表</t>
  </si>
  <si>
    <t xml:space="preserve">镇街主要领导审核签字（盖章）： </t>
  </si>
  <si>
    <t>单位：元、亩、株、只、公斤</t>
  </si>
  <si>
    <t>镇</t>
  </si>
  <si>
    <t>村</t>
  </si>
  <si>
    <t>户数</t>
  </si>
  <si>
    <t>受损农作物种类</t>
  </si>
  <si>
    <t>受损数量</t>
  </si>
  <si>
    <t>单价</t>
  </si>
  <si>
    <t>受损量  （公斤）</t>
  </si>
  <si>
    <t>受损金额（元）</t>
  </si>
  <si>
    <t>补偿额（80%）</t>
  </si>
  <si>
    <t>肇事动物种类</t>
  </si>
  <si>
    <t>亩    （必填）</t>
  </si>
  <si>
    <t>株</t>
  </si>
  <si>
    <t>只</t>
  </si>
  <si>
    <t>大角峪</t>
  </si>
  <si>
    <t>玉米</t>
  </si>
  <si>
    <t>野猪、獾</t>
  </si>
  <si>
    <t>二道沟</t>
  </si>
  <si>
    <t>塔沟</t>
  </si>
  <si>
    <t>坡头</t>
  </si>
  <si>
    <t>花园</t>
  </si>
  <si>
    <t>苏家峪</t>
  </si>
  <si>
    <t>吉家营</t>
  </si>
  <si>
    <t>新城子</t>
  </si>
  <si>
    <t>崔家峪</t>
  </si>
  <si>
    <t>曹家路</t>
  </si>
  <si>
    <t>头道沟</t>
  </si>
  <si>
    <t>蔡家甸</t>
  </si>
  <si>
    <t>遥桥峪</t>
  </si>
  <si>
    <t>大树洼</t>
  </si>
  <si>
    <t>巴各庄</t>
  </si>
  <si>
    <t>合计</t>
  </si>
  <si>
    <t>林业站长审核签字（盖章）：                    制表人：              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</si>
</sst>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#,##0.00_ "/>
    <numFmt numFmtId="181" formatCode="0.00_ "/>
    <numFmt numFmtId="182" formatCode="0.000_ "/>
  </numFmts>
  <fonts count="24">
    <font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180" fontId="3" fillId="0" borderId="8" xfId="0" applyNumberFormat="1" applyFont="1" applyFill="1" applyBorder="1" applyAlignment="1">
      <alignment horizontal="center" vertical="center" wrapText="1"/>
    </xf>
    <xf numFmtId="181" fontId="3" fillId="0" borderId="7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81" fontId="3" fillId="0" borderId="1" xfId="0" applyNumberFormat="1" applyFont="1" applyBorder="1" applyAlignment="1">
      <alignment horizontal="center" vertical="center" wrapText="1"/>
    </xf>
    <xf numFmtId="182" fontId="3" fillId="0" borderId="7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182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zoomScale="110" zoomScaleNormal="110" zoomScaleSheetLayoutView="60" workbookViewId="0">
      <selection activeCell="N15" sqref="N15"/>
    </sheetView>
  </sheetViews>
  <sheetFormatPr defaultColWidth="9" defaultRowHeight="15"/>
  <cols>
    <col min="1" max="1" width="5.625" style="2" customWidth="1"/>
    <col min="2" max="2" width="9" style="2" customWidth="1"/>
    <col min="3" max="3" width="6.375" style="2" customWidth="1"/>
    <col min="4" max="5" width="10.5" style="2" customWidth="1"/>
    <col min="6" max="6" width="13.875" style="2" customWidth="1"/>
    <col min="7" max="7" width="4.875" style="2" customWidth="1"/>
    <col min="8" max="8" width="12.125" style="2" customWidth="1"/>
    <col min="9" max="9" width="16.4333333333333" style="2" customWidth="1"/>
    <col min="10" max="10" width="13" style="2" customWidth="1"/>
    <col min="11" max="11" width="12" style="2" customWidth="1"/>
    <col min="12" max="12" width="11" style="2" customWidth="1"/>
    <col min="13" max="14" width="12.7083333333333" style="2"/>
    <col min="15" max="16384" width="9" style="2"/>
  </cols>
  <sheetData>
    <row r="1" ht="27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9" customHeight="1" spans="1:12">
      <c r="A2" s="4" t="s">
        <v>1</v>
      </c>
      <c r="B2" s="4"/>
      <c r="C2" s="4"/>
      <c r="D2" s="4"/>
      <c r="E2" s="4"/>
      <c r="F2" s="4"/>
      <c r="G2" s="3"/>
      <c r="H2" s="3"/>
      <c r="I2" s="23" t="s">
        <v>2</v>
      </c>
      <c r="J2" s="23"/>
      <c r="K2" s="23"/>
      <c r="L2" s="23"/>
    </row>
    <row r="3" ht="18" customHeight="1" spans="1:12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/>
      <c r="G3" s="8"/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</row>
    <row r="4" customHeight="1" spans="1:12">
      <c r="A4" s="9"/>
      <c r="B4" s="9"/>
      <c r="C4" s="9"/>
      <c r="D4" s="10"/>
      <c r="E4" s="11" t="s">
        <v>13</v>
      </c>
      <c r="F4" s="11" t="s">
        <v>14</v>
      </c>
      <c r="G4" s="11" t="s">
        <v>15</v>
      </c>
      <c r="H4" s="12"/>
      <c r="I4" s="24"/>
      <c r="J4" s="24"/>
      <c r="K4" s="24"/>
      <c r="L4" s="24"/>
    </row>
    <row r="5" s="1" customFormat="1" ht="18" customHeight="1" spans="1:14">
      <c r="A5" s="13"/>
      <c r="B5" s="14" t="s">
        <v>16</v>
      </c>
      <c r="C5" s="13">
        <v>25</v>
      </c>
      <c r="D5" s="14" t="s">
        <v>17</v>
      </c>
      <c r="E5" s="15">
        <f>F5/3000</f>
        <v>13.5733333333333</v>
      </c>
      <c r="F5" s="13">
        <v>40720</v>
      </c>
      <c r="G5" s="13"/>
      <c r="H5" s="16">
        <v>2.12</v>
      </c>
      <c r="I5" s="16">
        <f>E5*370.3</f>
        <v>5026.20533333333</v>
      </c>
      <c r="J5" s="16">
        <f>I5*2.12</f>
        <v>10655.5553066667</v>
      </c>
      <c r="K5" s="16">
        <f>J5*0.8</f>
        <v>8524.44424533334</v>
      </c>
      <c r="L5" s="13" t="s">
        <v>18</v>
      </c>
      <c r="M5" s="1">
        <f>I5/F5</f>
        <v>0.123433333333333</v>
      </c>
      <c r="N5" s="1">
        <f>M5*2.12</f>
        <v>0.261678666666667</v>
      </c>
    </row>
    <row r="6" s="1" customFormat="1" ht="18" customHeight="1" spans="1:12">
      <c r="A6" s="13"/>
      <c r="B6" s="14" t="s">
        <v>19</v>
      </c>
      <c r="C6" s="13">
        <v>2</v>
      </c>
      <c r="D6" s="14" t="s">
        <v>17</v>
      </c>
      <c r="E6" s="15">
        <f t="shared" ref="E5:E19" si="0">F6/3000</f>
        <v>5</v>
      </c>
      <c r="F6" s="13">
        <v>15000</v>
      </c>
      <c r="G6" s="13"/>
      <c r="H6" s="16">
        <v>2.12</v>
      </c>
      <c r="I6" s="16">
        <f t="shared" ref="I6:I19" si="1">E6*370.3</f>
        <v>1851.5</v>
      </c>
      <c r="J6" s="16">
        <f t="shared" ref="J6:J19" si="2">I6*2.12</f>
        <v>3925.18</v>
      </c>
      <c r="K6" s="16">
        <f>J6*0.8</f>
        <v>3140.144</v>
      </c>
      <c r="L6" s="13" t="s">
        <v>18</v>
      </c>
    </row>
    <row r="7" s="1" customFormat="1" ht="18" customHeight="1" spans="1:12">
      <c r="A7" s="13"/>
      <c r="B7" s="14" t="s">
        <v>20</v>
      </c>
      <c r="C7" s="13">
        <v>16</v>
      </c>
      <c r="D7" s="14" t="s">
        <v>17</v>
      </c>
      <c r="E7" s="15">
        <f t="shared" si="0"/>
        <v>9.5</v>
      </c>
      <c r="F7" s="13">
        <v>28500</v>
      </c>
      <c r="G7" s="13"/>
      <c r="H7" s="16">
        <v>2.12</v>
      </c>
      <c r="I7" s="16">
        <f t="shared" si="1"/>
        <v>3517.85</v>
      </c>
      <c r="J7" s="16">
        <f t="shared" si="2"/>
        <v>7457.842</v>
      </c>
      <c r="K7" s="16">
        <f>J7*0.8</f>
        <v>5966.2736</v>
      </c>
      <c r="L7" s="13" t="s">
        <v>18</v>
      </c>
    </row>
    <row r="8" s="1" customFormat="1" ht="18" customHeight="1" spans="1:14">
      <c r="A8" s="13"/>
      <c r="B8" s="14" t="s">
        <v>21</v>
      </c>
      <c r="C8" s="13">
        <v>15</v>
      </c>
      <c r="D8" s="14" t="s">
        <v>17</v>
      </c>
      <c r="E8" s="15">
        <f t="shared" si="0"/>
        <v>45.1</v>
      </c>
      <c r="F8" s="13">
        <v>135300</v>
      </c>
      <c r="G8" s="13"/>
      <c r="H8" s="16">
        <v>2.12</v>
      </c>
      <c r="I8" s="16">
        <f t="shared" si="1"/>
        <v>16700.53</v>
      </c>
      <c r="J8" s="16">
        <f t="shared" si="2"/>
        <v>35405.1236</v>
      </c>
      <c r="K8" s="16">
        <f>J8*0.8</f>
        <v>28324.09888</v>
      </c>
      <c r="L8" s="13" t="s">
        <v>18</v>
      </c>
      <c r="N8" s="1">
        <v>0.261678666666667</v>
      </c>
    </row>
    <row r="9" s="1" customFormat="1" ht="18" customHeight="1" spans="1:12">
      <c r="A9" s="13"/>
      <c r="B9" s="14" t="s">
        <v>22</v>
      </c>
      <c r="C9" s="13">
        <v>30</v>
      </c>
      <c r="D9" s="14" t="s">
        <v>17</v>
      </c>
      <c r="E9" s="15">
        <f t="shared" si="0"/>
        <v>18.3266666666667</v>
      </c>
      <c r="F9" s="17">
        <v>54980</v>
      </c>
      <c r="G9" s="17"/>
      <c r="H9" s="16">
        <v>2.12</v>
      </c>
      <c r="I9" s="16">
        <f t="shared" si="1"/>
        <v>6786.36466666667</v>
      </c>
      <c r="J9" s="16">
        <f t="shared" si="2"/>
        <v>14387.0930933333</v>
      </c>
      <c r="K9" s="16">
        <f t="shared" ref="K9:K15" si="3">J9*0.8</f>
        <v>11509.6744746667</v>
      </c>
      <c r="L9" s="13" t="s">
        <v>18</v>
      </c>
    </row>
    <row r="10" s="1" customFormat="1" ht="18" customHeight="1" spans="1:12">
      <c r="A10" s="13"/>
      <c r="B10" s="14" t="s">
        <v>23</v>
      </c>
      <c r="C10" s="13">
        <v>7</v>
      </c>
      <c r="D10" s="14" t="s">
        <v>17</v>
      </c>
      <c r="E10" s="15">
        <f t="shared" si="0"/>
        <v>9.58333333333333</v>
      </c>
      <c r="F10" s="18">
        <v>28750</v>
      </c>
      <c r="G10" s="13"/>
      <c r="H10" s="16">
        <v>2.12</v>
      </c>
      <c r="I10" s="16">
        <f t="shared" si="1"/>
        <v>3548.70833333333</v>
      </c>
      <c r="J10" s="16">
        <f t="shared" si="2"/>
        <v>7523.26166666667</v>
      </c>
      <c r="K10" s="16">
        <f t="shared" si="3"/>
        <v>6018.60933333333</v>
      </c>
      <c r="L10" s="13" t="s">
        <v>18</v>
      </c>
    </row>
    <row r="11" s="1" customFormat="1" ht="18" customHeight="1" spans="1:12">
      <c r="A11" s="13"/>
      <c r="B11" s="14" t="s">
        <v>24</v>
      </c>
      <c r="C11" s="13">
        <v>4</v>
      </c>
      <c r="D11" s="14" t="s">
        <v>17</v>
      </c>
      <c r="E11" s="15">
        <f t="shared" si="0"/>
        <v>2.36666666666667</v>
      </c>
      <c r="F11" s="18">
        <v>7100</v>
      </c>
      <c r="G11" s="13"/>
      <c r="H11" s="16">
        <v>2.12</v>
      </c>
      <c r="I11" s="16">
        <f t="shared" si="1"/>
        <v>876.376666666667</v>
      </c>
      <c r="J11" s="16">
        <f t="shared" si="2"/>
        <v>1857.91853333333</v>
      </c>
      <c r="K11" s="16">
        <f t="shared" si="3"/>
        <v>1486.33482666667</v>
      </c>
      <c r="L11" s="13" t="s">
        <v>18</v>
      </c>
    </row>
    <row r="12" s="1" customFormat="1" ht="18" customHeight="1" spans="1:12">
      <c r="A12" s="13"/>
      <c r="B12" s="14" t="s">
        <v>25</v>
      </c>
      <c r="C12" s="13">
        <v>9</v>
      </c>
      <c r="D12" s="14" t="s">
        <v>17</v>
      </c>
      <c r="E12" s="15">
        <f t="shared" si="0"/>
        <v>2.75</v>
      </c>
      <c r="F12" s="18">
        <v>8250</v>
      </c>
      <c r="G12" s="13"/>
      <c r="H12" s="16">
        <v>2.12</v>
      </c>
      <c r="I12" s="16">
        <f t="shared" si="1"/>
        <v>1018.325</v>
      </c>
      <c r="J12" s="16">
        <f t="shared" si="2"/>
        <v>2158.849</v>
      </c>
      <c r="K12" s="16">
        <f t="shared" si="3"/>
        <v>1727.0792</v>
      </c>
      <c r="L12" s="13" t="s">
        <v>18</v>
      </c>
    </row>
    <row r="13" s="1" customFormat="1" ht="18" customHeight="1" spans="1:12">
      <c r="A13" s="13"/>
      <c r="B13" s="14" t="s">
        <v>26</v>
      </c>
      <c r="C13" s="13">
        <v>14</v>
      </c>
      <c r="D13" s="14" t="s">
        <v>17</v>
      </c>
      <c r="E13" s="15">
        <f t="shared" si="0"/>
        <v>5.5</v>
      </c>
      <c r="F13" s="18">
        <v>16500</v>
      </c>
      <c r="G13" s="13"/>
      <c r="H13" s="16">
        <v>2.12</v>
      </c>
      <c r="I13" s="16">
        <f t="shared" si="1"/>
        <v>2036.65</v>
      </c>
      <c r="J13" s="16">
        <f t="shared" si="2"/>
        <v>4317.698</v>
      </c>
      <c r="K13" s="16">
        <f t="shared" si="3"/>
        <v>3454.1584</v>
      </c>
      <c r="L13" s="13" t="s">
        <v>18</v>
      </c>
    </row>
    <row r="14" s="1" customFormat="1" ht="18" customHeight="1" spans="1:12">
      <c r="A14" s="13"/>
      <c r="B14" s="14" t="s">
        <v>27</v>
      </c>
      <c r="C14" s="13">
        <v>106</v>
      </c>
      <c r="D14" s="14" t="s">
        <v>17</v>
      </c>
      <c r="E14" s="15">
        <f t="shared" si="0"/>
        <v>67.2666666666667</v>
      </c>
      <c r="F14" s="18">
        <v>201800</v>
      </c>
      <c r="G14" s="13"/>
      <c r="H14" s="16">
        <v>2.12</v>
      </c>
      <c r="I14" s="16">
        <f t="shared" si="1"/>
        <v>24908.8466666667</v>
      </c>
      <c r="J14" s="16">
        <f t="shared" si="2"/>
        <v>52806.7549333333</v>
      </c>
      <c r="K14" s="16">
        <f t="shared" si="3"/>
        <v>42245.4039466667</v>
      </c>
      <c r="L14" s="13" t="s">
        <v>18</v>
      </c>
    </row>
    <row r="15" s="1" customFormat="1" ht="18" customHeight="1" spans="1:12">
      <c r="A15" s="13"/>
      <c r="B15" s="14" t="s">
        <v>28</v>
      </c>
      <c r="C15" s="13">
        <v>10</v>
      </c>
      <c r="D15" s="14" t="s">
        <v>17</v>
      </c>
      <c r="E15" s="15">
        <f t="shared" si="0"/>
        <v>6.31366666666667</v>
      </c>
      <c r="F15" s="17">
        <v>18941</v>
      </c>
      <c r="G15" s="17"/>
      <c r="H15" s="16">
        <v>2.12</v>
      </c>
      <c r="I15" s="16">
        <f t="shared" si="1"/>
        <v>2337.95076666667</v>
      </c>
      <c r="J15" s="16">
        <f t="shared" si="2"/>
        <v>4956.45562533333</v>
      </c>
      <c r="K15" s="16">
        <f t="shared" ref="K15:K20" si="4">J15*0.8</f>
        <v>3965.16450026667</v>
      </c>
      <c r="L15" s="13" t="s">
        <v>18</v>
      </c>
    </row>
    <row r="16" s="1" customFormat="1" ht="18" customHeight="1" spans="1:12">
      <c r="A16" s="13"/>
      <c r="B16" s="14" t="s">
        <v>29</v>
      </c>
      <c r="C16" s="13">
        <v>6</v>
      </c>
      <c r="D16" s="14" t="s">
        <v>17</v>
      </c>
      <c r="E16" s="15">
        <f t="shared" si="0"/>
        <v>3.53333333333333</v>
      </c>
      <c r="F16" s="18">
        <v>10600</v>
      </c>
      <c r="G16" s="13"/>
      <c r="H16" s="16">
        <v>2.12</v>
      </c>
      <c r="I16" s="16">
        <f t="shared" si="1"/>
        <v>1308.39333333333</v>
      </c>
      <c r="J16" s="16">
        <f t="shared" si="2"/>
        <v>2773.79386666667</v>
      </c>
      <c r="K16" s="16">
        <f t="shared" si="4"/>
        <v>2219.03509333333</v>
      </c>
      <c r="L16" s="13" t="s">
        <v>18</v>
      </c>
    </row>
    <row r="17" s="1" customFormat="1" ht="18" customHeight="1" spans="1:12">
      <c r="A17" s="13"/>
      <c r="B17" s="14" t="s">
        <v>30</v>
      </c>
      <c r="C17" s="13">
        <v>40</v>
      </c>
      <c r="D17" s="14" t="s">
        <v>17</v>
      </c>
      <c r="E17" s="15">
        <f t="shared" si="0"/>
        <v>18.4333333333333</v>
      </c>
      <c r="F17" s="18">
        <v>55300</v>
      </c>
      <c r="G17" s="13"/>
      <c r="H17" s="16">
        <v>2.12</v>
      </c>
      <c r="I17" s="16">
        <f t="shared" si="1"/>
        <v>6825.86333333333</v>
      </c>
      <c r="J17" s="16">
        <f t="shared" si="2"/>
        <v>14470.8302666667</v>
      </c>
      <c r="K17" s="16">
        <f t="shared" si="4"/>
        <v>11576.6642133333</v>
      </c>
      <c r="L17" s="13" t="s">
        <v>18</v>
      </c>
    </row>
    <row r="18" s="1" customFormat="1" ht="18" customHeight="1" spans="1:12">
      <c r="A18" s="13"/>
      <c r="B18" s="14" t="s">
        <v>31</v>
      </c>
      <c r="C18" s="13">
        <v>25</v>
      </c>
      <c r="D18" s="14" t="s">
        <v>17</v>
      </c>
      <c r="E18" s="15">
        <f t="shared" si="0"/>
        <v>40.4666666666667</v>
      </c>
      <c r="F18" s="13">
        <v>121400</v>
      </c>
      <c r="G18" s="13"/>
      <c r="H18" s="16">
        <v>2.12</v>
      </c>
      <c r="I18" s="16">
        <f t="shared" si="1"/>
        <v>14984.8066666667</v>
      </c>
      <c r="J18" s="16">
        <f t="shared" si="2"/>
        <v>31767.7901333333</v>
      </c>
      <c r="K18" s="16">
        <f t="shared" si="4"/>
        <v>25414.2321066667</v>
      </c>
      <c r="L18" s="13" t="s">
        <v>18</v>
      </c>
    </row>
    <row r="19" s="1" customFormat="1" ht="18" customHeight="1" spans="1:12">
      <c r="A19" s="13"/>
      <c r="B19" s="19" t="s">
        <v>32</v>
      </c>
      <c r="C19" s="20">
        <v>39</v>
      </c>
      <c r="D19" s="14" t="s">
        <v>17</v>
      </c>
      <c r="E19" s="15">
        <f t="shared" si="0"/>
        <v>22.8333333333333</v>
      </c>
      <c r="F19" s="20">
        <v>68500</v>
      </c>
      <c r="G19" s="20"/>
      <c r="H19" s="16">
        <v>2.12</v>
      </c>
      <c r="I19" s="16">
        <f t="shared" si="1"/>
        <v>8455.18333333333</v>
      </c>
      <c r="J19" s="16">
        <f t="shared" si="2"/>
        <v>17924.9886666667</v>
      </c>
      <c r="K19" s="16">
        <f t="shared" si="4"/>
        <v>14339.9909333333</v>
      </c>
      <c r="L19" s="13" t="s">
        <v>18</v>
      </c>
    </row>
    <row r="20" ht="18" customHeight="1" spans="1:12">
      <c r="A20" s="5" t="s">
        <v>33</v>
      </c>
      <c r="B20" s="5">
        <v>15</v>
      </c>
      <c r="C20" s="5">
        <f>SUM(C5:C19)</f>
        <v>348</v>
      </c>
      <c r="D20" s="5">
        <f>SUM(D5:D19)</f>
        <v>0</v>
      </c>
      <c r="E20" s="21">
        <f>SUM(E5:E19)</f>
        <v>270.547</v>
      </c>
      <c r="F20" s="5">
        <f>SUM(F5:F19)</f>
        <v>811641</v>
      </c>
      <c r="G20" s="5"/>
      <c r="H20" s="22"/>
      <c r="I20" s="25">
        <f>SUM(I5:I19)</f>
        <v>100183.5541</v>
      </c>
      <c r="J20" s="5">
        <f>SUM(J5:J19)</f>
        <v>212389.134692</v>
      </c>
      <c r="K20" s="5">
        <f>SUM(K5:K19)</f>
        <v>169911.3077536</v>
      </c>
      <c r="L20" s="5"/>
    </row>
    <row r="21" ht="30" customHeight="1" spans="1:12">
      <c r="A21" s="11" t="s">
        <v>34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</sheetData>
  <mergeCells count="15">
    <mergeCell ref="A1:L1"/>
    <mergeCell ref="A2:F2"/>
    <mergeCell ref="I2:L2"/>
    <mergeCell ref="E3:G3"/>
    <mergeCell ref="A21:L21"/>
    <mergeCell ref="A3:A4"/>
    <mergeCell ref="A5:A19"/>
    <mergeCell ref="B3:B4"/>
    <mergeCell ref="C3:C4"/>
    <mergeCell ref="D3:D4"/>
    <mergeCell ref="H3:H4"/>
    <mergeCell ref="I3:I4"/>
    <mergeCell ref="J3:J4"/>
    <mergeCell ref="K3:K4"/>
    <mergeCell ref="L3:L4"/>
  </mergeCells>
  <pageMargins left="0.25" right="0.25" top="0.75" bottom="0.75" header="0.298611111111111" footer="0.298611111111111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野生动物毁坏农产品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墨韵雪舞</cp:lastModifiedBy>
  <cp:revision>1</cp:revision>
  <dcterms:created xsi:type="dcterms:W3CDTF">1996-12-17T01:32:00Z</dcterms:created>
  <cp:lastPrinted>2014-10-20T06:14:00Z</cp:lastPrinted>
  <dcterms:modified xsi:type="dcterms:W3CDTF">2023-12-05T08:05:03Z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KSORubyTemplateID">
    <vt:lpwstr>11</vt:lpwstr>
  </property>
  <property fmtid="{D5CDD505-2E9C-101B-9397-08002B2CF9AE}" pid="4" name="ICV">
    <vt:lpwstr>E80D2103D07348F3ABFD327BA80CDD6C_13</vt:lpwstr>
  </property>
</Properties>
</file>