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80" firstSheet="5" activeTab="10"/>
  </bookViews>
  <sheets>
    <sheet name="镇一般总" sheetId="4" r:id="rId1"/>
    <sheet name="镇一般收" sheetId="1" r:id="rId2"/>
    <sheet name="镇一般支" sheetId="2" r:id="rId3"/>
    <sheet name="镇一般支明细" sheetId="3" r:id="rId4"/>
    <sheet name="镇一般经济分类 " sheetId="15" r:id="rId5"/>
    <sheet name="镇三公经费" sheetId="16" r:id="rId6"/>
    <sheet name="镇政府采购" sheetId="17" r:id="rId7"/>
    <sheet name="政府性基金收" sheetId="8" r:id="rId8"/>
    <sheet name="政府性基金支" sheetId="9" r:id="rId9"/>
    <sheet name="政府性基金收支" sheetId="11" r:id="rId10"/>
    <sheet name="政府购买服务预算表" sheetId="6" r:id="rId11"/>
    <sheet name="政府购买服务参考目录" sheetId="5" r:id="rId12"/>
    <sheet name="国资收" sheetId="12" r:id="rId13"/>
    <sheet name="国资支" sheetId="13" r:id="rId14"/>
    <sheet name="国资收支" sheetId="14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</externalReferences>
  <definedNames>
    <definedName name="_____PA7">'[1]SW-TEO'!#REF!</definedName>
    <definedName name="__PA7">'[1]SW-TEO'!#REF!</definedName>
    <definedName name="__PA8">'[1]SW-TEO'!#REF!</definedName>
    <definedName name="__PD1">'[1]SW-TEO'!#REF!</definedName>
    <definedName name="__PE12">'[1]SW-TEO'!#REF!</definedName>
    <definedName name="__PE13">'[1]SW-TEO'!#REF!</definedName>
    <definedName name="__PE6">'[1]SW-TEO'!#REF!</definedName>
    <definedName name="__PE7">'[1]SW-TEO'!#REF!</definedName>
    <definedName name="__PE8">'[1]SW-TEO'!#REF!</definedName>
    <definedName name="__PE9">'[1]SW-TEO'!#REF!</definedName>
    <definedName name="__PH1">'[1]SW-TEO'!#REF!</definedName>
    <definedName name="__PI1">'[1]SW-TEO'!#REF!</definedName>
    <definedName name="__PK1">'[1]SW-TEO'!#REF!</definedName>
    <definedName name="__PK3">'[1]SW-TEO'!#REF!</definedName>
    <definedName name="_21114" localSheetId="14">#REF!</definedName>
    <definedName name="_21114">#REF!</definedName>
    <definedName name="_Fill" hidden="1">[2]eqpmad2!#REF!</definedName>
    <definedName name="_xlnm._FilterDatabase" localSheetId="14" hidden="1">#REF!</definedName>
    <definedName name="_xlnm._FilterDatabase" hidden="1">#REF!</definedName>
    <definedName name="_Order1" hidden="1">255</definedName>
    <definedName name="_Order2" hidden="1">255</definedName>
    <definedName name="_PA8">'[1]SW-TEO'!#REF!</definedName>
    <definedName name="_PD1">'[1]SW-TEO'!#REF!</definedName>
    <definedName name="_PE12">'[1]SW-TEO'!#REF!</definedName>
    <definedName name="_PE13">'[1]SW-TEO'!#REF!</definedName>
    <definedName name="_PE6">'[1]SW-TEO'!#REF!</definedName>
    <definedName name="_PE7">'[1]SW-TEO'!#REF!</definedName>
    <definedName name="_PE8">'[1]SW-TEO'!#REF!</definedName>
    <definedName name="_PE9">'[1]SW-TEO'!#REF!</definedName>
    <definedName name="_PH1">'[1]SW-TEO'!#REF!</definedName>
    <definedName name="_PI1">'[1]SW-TEO'!#REF!</definedName>
    <definedName name="_PK1">'[1]SW-TEO'!#REF!</definedName>
    <definedName name="_PK3">'[1]SW-TEO'!#REF!</definedName>
    <definedName name="A" localSheetId="14">#REF!</definedName>
    <definedName name="A">#REF!</definedName>
    <definedName name="aa" localSheetId="14">#REF!</definedName>
    <definedName name="aa">#REF!</definedName>
    <definedName name="aiu_bottom">'[3]Financ. Overview'!#REF!</definedName>
    <definedName name="as">#N/A</definedName>
    <definedName name="Bust" localSheetId="14">#REF!</definedName>
    <definedName name="Bust">'[4]00000ppy'!$C$31</definedName>
    <definedName name="Continue" localSheetId="14">#REF!</definedName>
    <definedName name="Continue">'[4]00000ppy'!$C$9</definedName>
    <definedName name="data" localSheetId="14">#REF!</definedName>
    <definedName name="data">#REF!</definedName>
    <definedName name="Database" localSheetId="14" hidden="1">#REF!</definedName>
    <definedName name="Database" hidden="1">#REF!</definedName>
    <definedName name="database2" localSheetId="14">#REF!</definedName>
    <definedName name="database2">#REF!</definedName>
    <definedName name="database3" localSheetId="14">#REF!</definedName>
    <definedName name="database3">#REF!</definedName>
    <definedName name="Documents_array" localSheetId="14">#REF!</definedName>
    <definedName name="Documents_array">#REF!</definedName>
    <definedName name="dss" localSheetId="14" hidden="1">#REF!</definedName>
    <definedName name="dss" hidden="1">#REF!</definedName>
    <definedName name="E206." localSheetId="14">#REF!</definedName>
    <definedName name="E206.">#REF!</definedName>
    <definedName name="eee" localSheetId="14">#REF!</definedName>
    <definedName name="eee">#REF!</definedName>
    <definedName name="fff" localSheetId="14">#REF!</definedName>
    <definedName name="fff">#REF!</definedName>
    <definedName name="FRC">[5]Main!$C$9</definedName>
    <definedName name="gxxe2003">'[6]P1012001'!$A$6:$E$117</definedName>
    <definedName name="gxxe20032">'[6]P1012001'!$A$6:$E$117</definedName>
    <definedName name="Hello" localSheetId="14">#REF!</definedName>
    <definedName name="Hello">#REF!</definedName>
    <definedName name="hhhh" localSheetId="14">#REF!</definedName>
    <definedName name="hhhh">#REF!</definedName>
    <definedName name="hostfee">'[3]Financ. Overview'!$H$12</definedName>
    <definedName name="hraiu_bottom">'[3]Financ. Overview'!#REF!</definedName>
    <definedName name="hvac">'[3]Financ. Overview'!#REF!</definedName>
    <definedName name="HWSheet">1</definedName>
    <definedName name="kkkk" localSheetId="14">#REF!</definedName>
    <definedName name="kkkk">#REF!</definedName>
    <definedName name="MakeIt" localSheetId="14">#REF!</definedName>
    <definedName name="MakeIt">'[4]00000ppy'!$A$26</definedName>
    <definedName name="Module.Prix_SMC" localSheetId="14">Module.Prix_SMC</definedName>
    <definedName name="Module.Prix_SMC" localSheetId="13">国资收支!Module.Prix_SMC</definedName>
    <definedName name="Module.Prix_SMC" localSheetId="5">国资收支!Module.Prix_SMC</definedName>
    <definedName name="Module.Prix_SMC" localSheetId="4">国资收支!Module.Prix_SMC</definedName>
    <definedName name="Module.Prix_SMC" localSheetId="6">国资收支!Module.Prix_SMC</definedName>
    <definedName name="Module.Prix_SMC">国资收支!Module.Prix_SMC</definedName>
    <definedName name="Morning" localSheetId="14">#REF!</definedName>
    <definedName name="Morning">#REF!</definedName>
    <definedName name="OS">[7]Open!#REF!</definedName>
    <definedName name="Poppy" localSheetId="14">#REF!</definedName>
    <definedName name="Poppy">#REF!</definedName>
    <definedName name="pr_toolbox">[3]Toolbox!$A$3:$I$80</definedName>
    <definedName name="_xlnm.Print_Area" localSheetId="12">国资收!$A$1:$D$20</definedName>
    <definedName name="_xlnm.Print_Area" localSheetId="14">国资收支!$A$1:$H$21</definedName>
    <definedName name="_xlnm.Print_Area" localSheetId="13">国资支!$A$1:$D$21</definedName>
    <definedName name="_xlnm.Print_Area" localSheetId="0">镇一般总!$A$1:$F$12</definedName>
    <definedName name="Print_Area_MI" localSheetId="14">#REF!</definedName>
    <definedName name="Print_Area_MI">#REF!</definedName>
    <definedName name="_xlnm.Print_Titles" localSheetId="3">镇一般支明细!$1:$5</definedName>
    <definedName name="_xlnm.Print_Titles">#N/A</definedName>
    <definedName name="Prix_SMC" localSheetId="14">Prix_SMC</definedName>
    <definedName name="Prix_SMC" localSheetId="13">国资收支!Prix_SMC</definedName>
    <definedName name="Prix_SMC" localSheetId="5">国资收支!Prix_SMC</definedName>
    <definedName name="Prix_SMC" localSheetId="4">国资收支!Prix_SMC</definedName>
    <definedName name="Prix_SMC" localSheetId="6">国资收支!Prix_SMC</definedName>
    <definedName name="Prix_SMC">国资收支!Prix_SMC</definedName>
    <definedName name="rrrr" localSheetId="14">#REF!</definedName>
    <definedName name="rrrr">#REF!</definedName>
    <definedName name="s" localSheetId="14">#REF!</definedName>
    <definedName name="s">#REF!</definedName>
    <definedName name="s_c_list">[8]Toolbox!$A$7:$H$969</definedName>
    <definedName name="SCG">'[9]G.1R-Shou COP Gf'!#REF!</definedName>
    <definedName name="sdlfee">'[3]Financ. Overview'!$H$13</definedName>
    <definedName name="sfeggsafasfas" localSheetId="14">#REF!</definedName>
    <definedName name="sfeggsafasfas">#REF!</definedName>
    <definedName name="solar_ratio" localSheetId="14">'[10]POWER ASSUMPTIONS'!$H$7</definedName>
    <definedName name="solar_ratio">'[11]POWER ASSUMPTIONS'!$H$7</definedName>
    <definedName name="ss" localSheetId="14">#REF!</definedName>
    <definedName name="ss">#REF!</definedName>
    <definedName name="ss7fee">'[3]Financ. Overview'!$H$18</definedName>
    <definedName name="subsfee">'[3]Financ. Overview'!$H$14</definedName>
    <definedName name="toolbox">[12]Toolbox!$C$5:$T$1578</definedName>
    <definedName name="ttt" localSheetId="14">#REF!</definedName>
    <definedName name="ttt">#REF!</definedName>
    <definedName name="tttt" localSheetId="14">#REF!</definedName>
    <definedName name="tttt">#REF!</definedName>
    <definedName name="V5.1Fee">'[3]Financ. Overview'!$H$15</definedName>
    <definedName name="www" localSheetId="14">#REF!</definedName>
    <definedName name="www">#REF!</definedName>
    <definedName name="yyyy" localSheetId="14">#REF!</definedName>
    <definedName name="yyyy">#REF!</definedName>
    <definedName name="Z32_Cost_red">'[3]Financ. Overview'!#REF!</definedName>
    <definedName name="啊啊" localSheetId="14">啊啊</definedName>
    <definedName name="啊啊" localSheetId="13">国资收支!啊啊</definedName>
    <definedName name="啊啊" localSheetId="5">国资收支!啊啊</definedName>
    <definedName name="啊啊" localSheetId="4">国资收支!啊啊</definedName>
    <definedName name="啊啊" localSheetId="6">国资收支!啊啊</definedName>
    <definedName name="啊啊">国资收支!啊啊</definedName>
    <definedName name="本级标准收入2004年">[13]本年收入合计!$E$4:$E$184</definedName>
    <definedName name="拨款汇总_合计" localSheetId="14">SUM([14]汇总!#REF!)</definedName>
    <definedName name="拨款汇总_合计">SUM([15]汇总!#REF!)</definedName>
    <definedName name="财力" localSheetId="14">#REF!</definedName>
    <definedName name="财力">#REF!</definedName>
    <definedName name="财政供养人员增幅2004年">[16]财政供养人员增幅!$E$6</definedName>
    <definedName name="财政供养人员增幅2004年分县">[16]财政供养人员增幅!$E$4:$E$184</definedName>
    <definedName name="村级标准支出">[17]村级支出!$E$4:$E$184</definedName>
    <definedName name="大多数">[18]XL4Poppy!$A$15</definedName>
    <definedName name="大幅度" localSheetId="14">#REF!</definedName>
    <definedName name="大幅度">#REF!</definedName>
    <definedName name="地区名称">[19]封面!#REF!</definedName>
    <definedName name="第二产业分县2003年">[20]GDP!$G$4:$G$184</definedName>
    <definedName name="第二产业合计2003年">[20]GDP!$G$4</definedName>
    <definedName name="第三产业分县2003年">[20]GDP!$H$4:$H$184</definedName>
    <definedName name="第三产业合计2003年">[20]GDP!$H$4</definedName>
    <definedName name="耕地占用税分县2003年">[21]一般预算收入!$U$4:$U$184</definedName>
    <definedName name="耕地占用税合计2003年">[21]一般预算收入!$U$4</definedName>
    <definedName name="工商税收2004年">[22]工商税收!$S$4:$S$184</definedName>
    <definedName name="工商税收合计2004年">[22]工商税收!$S$4</definedName>
    <definedName name="公检法司部门编制数">[23]公检法司编制!$E$4:$E$184</definedName>
    <definedName name="公用标准支出">[24]合计!$E$4:$E$184</definedName>
    <definedName name="汇率" localSheetId="14">#REF!</definedName>
    <definedName name="汇率">#REF!</definedName>
    <definedName name="전" localSheetId="14">#REF!</definedName>
    <definedName name="전">#REF!</definedName>
    <definedName name="주택사업본부" localSheetId="14">#REF!</definedName>
    <definedName name="주택사업본부">#REF!</definedName>
    <definedName name="科目编码">[25]编码!$A$2:$A$145</definedName>
    <definedName name="철구사업본부" localSheetId="14">#REF!</definedName>
    <definedName name="철구사업본부">#REF!</definedName>
    <definedName name="农业人口2003年">[26]农业人口!$E$4:$E$184</definedName>
    <definedName name="农业税分县2003年">[21]一般预算收入!$S$4:$S$184</definedName>
    <definedName name="农业税合计2003年">[21]一般预算收入!$S$4</definedName>
    <definedName name="农业特产税分县2003年">[21]一般预算收入!$T$4:$T$184</definedName>
    <definedName name="农业特产税合计2003年">[21]一般预算收入!$T$4</definedName>
    <definedName name="农业用地面积">[27]农业用地!$E$4:$E$184</definedName>
    <definedName name="契税分县2003年">[21]一般预算收入!$V$4:$V$184</definedName>
    <definedName name="契税合计2003年">[21]一般预算收入!$V$4</definedName>
    <definedName name="全额差额比例">'[28]C01-1'!#REF!</definedName>
    <definedName name="人员标准支出">[29]人员支出!$E$4:$E$184</definedName>
    <definedName name="生产列1" localSheetId="14">#REF!</definedName>
    <definedName name="生产列1">#REF!</definedName>
    <definedName name="生产列11" localSheetId="14">#REF!</definedName>
    <definedName name="生产列11">#REF!</definedName>
    <definedName name="生产列15" localSheetId="14">#REF!</definedName>
    <definedName name="生产列15">#REF!</definedName>
    <definedName name="生产列16" localSheetId="14">#REF!</definedName>
    <definedName name="生产列16">#REF!</definedName>
    <definedName name="生产列17" localSheetId="14">#REF!</definedName>
    <definedName name="生产列17">#REF!</definedName>
    <definedName name="生产列19" localSheetId="14">#REF!</definedName>
    <definedName name="生产列19">#REF!</definedName>
    <definedName name="生产列2" localSheetId="14">#REF!</definedName>
    <definedName name="生产列2">#REF!</definedName>
    <definedName name="生产列20" localSheetId="14">#REF!</definedName>
    <definedName name="生产列20">#REF!</definedName>
    <definedName name="生产列3" localSheetId="14">#REF!</definedName>
    <definedName name="生产列3">#REF!</definedName>
    <definedName name="生产列4" localSheetId="14">#REF!</definedName>
    <definedName name="生产列4">#REF!</definedName>
    <definedName name="生产列5" localSheetId="14">#REF!</definedName>
    <definedName name="生产列5">#REF!</definedName>
    <definedName name="生产列6" localSheetId="14">#REF!</definedName>
    <definedName name="生产列6">#REF!</definedName>
    <definedName name="生产列7" localSheetId="14">#REF!</definedName>
    <definedName name="生产列7">#REF!</definedName>
    <definedName name="生产列8" localSheetId="14">#REF!</definedName>
    <definedName name="生产列8">#REF!</definedName>
    <definedName name="生产列9" localSheetId="14">#REF!</definedName>
    <definedName name="生产列9">#REF!</definedName>
    <definedName name="生产期" localSheetId="14">#REF!</definedName>
    <definedName name="生产期">#REF!</definedName>
    <definedName name="生产期1" localSheetId="14">#REF!</definedName>
    <definedName name="生产期1">#REF!</definedName>
    <definedName name="生产期11" localSheetId="14">#REF!</definedName>
    <definedName name="生产期11">#REF!</definedName>
    <definedName name="生产期123" localSheetId="14">#REF!</definedName>
    <definedName name="生产期123">#REF!</definedName>
    <definedName name="生产期15" localSheetId="14">#REF!</definedName>
    <definedName name="生产期15">#REF!</definedName>
    <definedName name="生产期16" localSheetId="14">#REF!</definedName>
    <definedName name="生产期16">#REF!</definedName>
    <definedName name="生产期17" localSheetId="14">#REF!</definedName>
    <definedName name="生产期17">#REF!</definedName>
    <definedName name="生产期19" localSheetId="14">#REF!</definedName>
    <definedName name="生产期19">#REF!</definedName>
    <definedName name="生产期2" localSheetId="14">#REF!</definedName>
    <definedName name="生产期2">#REF!</definedName>
    <definedName name="生产期20" localSheetId="14">#REF!</definedName>
    <definedName name="生产期20">#REF!</definedName>
    <definedName name="生产期3" localSheetId="14">#REF!</definedName>
    <definedName name="生产期3">#REF!</definedName>
    <definedName name="生产期4" localSheetId="14">#REF!</definedName>
    <definedName name="生产期4">#REF!</definedName>
    <definedName name="生产期5" localSheetId="14">#REF!</definedName>
    <definedName name="生产期5">#REF!</definedName>
    <definedName name="生产期6" localSheetId="14">#REF!</definedName>
    <definedName name="生产期6">#REF!</definedName>
    <definedName name="生产期7" localSheetId="14">#REF!</definedName>
    <definedName name="生产期7">#REF!</definedName>
    <definedName name="生产期8" localSheetId="14">#REF!</definedName>
    <definedName name="生产期8">#REF!</definedName>
    <definedName name="生产期9" localSheetId="14">#REF!</definedName>
    <definedName name="生产期9">#REF!</definedName>
    <definedName name="事业发展支出">[30]事业发展!$E$4:$E$184</definedName>
    <definedName name="是" localSheetId="14">#REF!</definedName>
    <definedName name="是">#REF!</definedName>
    <definedName name="完全二七日万千瓦" localSheetId="14">完全二七日万千瓦</definedName>
    <definedName name="完全二七日万千瓦" localSheetId="13">国资收支!完全二七日万千瓦</definedName>
    <definedName name="完全二七日万千瓦" localSheetId="5">国资收支!完全二七日万千瓦</definedName>
    <definedName name="完全二七日万千瓦" localSheetId="4">国资收支!完全二七日万千瓦</definedName>
    <definedName name="完全二七日万千瓦" localSheetId="6">国资收支!完全二七日万千瓦</definedName>
    <definedName name="完全二七日万千瓦">国资收支!完全二七日万千瓦</definedName>
    <definedName name="位次d">[31]四月份月报!#REF!</definedName>
    <definedName name="乡镇个数">[32]行政区划!$D$6:$D$184</definedName>
    <definedName name="行政管理部门编制数">[23]行政编制!$E$4:$E$184</definedName>
    <definedName name="性别">[33]基础编码!$H$2:$H$3</definedName>
    <definedName name="学历">[33]基础编码!$S$2:$S$9</definedName>
    <definedName name="一般预算收入2002年">'[34]2002年一般预算收入'!$AC$4:$AC$184</definedName>
    <definedName name="一般预算收入2003年">[21]一般预算收入!$AD$4:$AD$184</definedName>
    <definedName name="一般预算收入合计2003年">[21]一般预算收入!$AC$4</definedName>
    <definedName name="支出">'[35]P1012001'!$A$6:$E$117</definedName>
    <definedName name="中国" localSheetId="14">#REF!</definedName>
    <definedName name="中国">#REF!</definedName>
    <definedName name="中小学生人数2003年">[36]中小学生!$E$4:$E$184</definedName>
    <definedName name="总人口2003年">[37]总人口!$E$4:$E$184</definedName>
  </definedNames>
  <calcPr calcId="144525"/>
</workbook>
</file>

<file path=xl/sharedStrings.xml><?xml version="1.0" encoding="utf-8"?>
<sst xmlns="http://schemas.openxmlformats.org/spreadsheetml/2006/main" count="2223" uniqueCount="1832">
  <si>
    <t>表一</t>
  </si>
  <si>
    <t>北京市密云区十里堡镇2025年镇级一般公共预算收支预算情况总表</t>
  </si>
  <si>
    <t>单位：万元</t>
  </si>
  <si>
    <r>
      <rPr>
        <b/>
        <sz val="14"/>
        <rFont val="宋体"/>
        <charset val="134"/>
      </rPr>
      <t>收</t>
    </r>
    <r>
      <rPr>
        <b/>
        <sz val="14"/>
        <rFont val="Times New Roman"/>
        <charset val="134"/>
      </rPr>
      <t xml:space="preserve">  </t>
    </r>
    <r>
      <rPr>
        <b/>
        <sz val="14"/>
        <rFont val="宋体"/>
        <charset val="134"/>
      </rPr>
      <t>入</t>
    </r>
  </si>
  <si>
    <r>
      <rPr>
        <b/>
        <sz val="14"/>
        <rFont val="宋体"/>
        <charset val="134"/>
      </rPr>
      <t>支</t>
    </r>
    <r>
      <rPr>
        <b/>
        <sz val="14"/>
        <rFont val="Times New Roman"/>
        <charset val="134"/>
      </rPr>
      <t xml:space="preserve">  </t>
    </r>
    <r>
      <rPr>
        <b/>
        <sz val="14"/>
        <rFont val="宋体"/>
        <charset val="134"/>
      </rPr>
      <t>出</t>
    </r>
  </si>
  <si>
    <r>
      <rPr>
        <b/>
        <sz val="14"/>
        <rFont val="宋体"/>
        <charset val="134"/>
      </rPr>
      <t>项</t>
    </r>
    <r>
      <rPr>
        <b/>
        <sz val="14"/>
        <rFont val="Times New Roman"/>
        <charset val="134"/>
      </rPr>
      <t xml:space="preserve">  </t>
    </r>
    <r>
      <rPr>
        <b/>
        <sz val="14"/>
        <rFont val="宋体"/>
        <charset val="134"/>
      </rPr>
      <t>目</t>
    </r>
  </si>
  <si>
    <t>2024年执行数</t>
  </si>
  <si>
    <t>2025年预算数</t>
  </si>
  <si>
    <t>收入总计</t>
  </si>
  <si>
    <t>支出总计</t>
  </si>
  <si>
    <t>镇本级一般公共预算收入</t>
  </si>
  <si>
    <t>一般公共预算支出</t>
  </si>
  <si>
    <t>上级补助收入</t>
  </si>
  <si>
    <t>上解上级支出</t>
  </si>
  <si>
    <t xml:space="preserve">  返还性收入</t>
  </si>
  <si>
    <t xml:space="preserve">  体制上解支出</t>
  </si>
  <si>
    <t xml:space="preserve">  一般性转移支付收入</t>
  </si>
  <si>
    <t xml:space="preserve">  专项上解支出</t>
  </si>
  <si>
    <t xml:space="preserve">  专项转移支付收入</t>
  </si>
  <si>
    <t xml:space="preserve"> 上年专项政策性结转使用</t>
  </si>
  <si>
    <t xml:space="preserve"> 专项政策性结转下年使用</t>
  </si>
  <si>
    <t>表二</t>
  </si>
  <si>
    <t>北京市密云区十里堡镇2025年一般公共预算收入情况表</t>
  </si>
  <si>
    <t>项  目</t>
  </si>
  <si>
    <r>
      <rPr>
        <b/>
        <sz val="14"/>
        <rFont val="Times New Roman"/>
        <charset val="134"/>
      </rPr>
      <t>2024</t>
    </r>
    <r>
      <rPr>
        <b/>
        <sz val="14"/>
        <rFont val="宋体"/>
        <charset val="134"/>
      </rPr>
      <t>年执行数</t>
    </r>
  </si>
  <si>
    <r>
      <rPr>
        <b/>
        <sz val="14"/>
        <rFont val="Times New Roman"/>
        <charset val="134"/>
      </rPr>
      <t>2025</t>
    </r>
    <r>
      <rPr>
        <b/>
        <sz val="14"/>
        <rFont val="宋体"/>
        <charset val="134"/>
      </rPr>
      <t>年预算数</t>
    </r>
  </si>
  <si>
    <t>镇本级一般公共预算收入合计</t>
  </si>
  <si>
    <t xml:space="preserve"> 税收收入小计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</si>
  <si>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</si>
  <si>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</si>
  <si>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</si>
  <si>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</si>
  <si>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</si>
  <si>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</si>
  <si>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</si>
  <si>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</si>
  <si>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</si>
  <si>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</si>
  <si>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</si>
  <si>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环境保护税</t>
  </si>
  <si>
    <t xml:space="preserve">    其他税收收入</t>
  </si>
  <si>
    <t xml:space="preserve"> 非税收入小计</t>
  </si>
  <si>
    <t xml:space="preserve">    专项收入</t>
  </si>
  <si>
    <t xml:space="preserve">       教育费附加收入</t>
  </si>
  <si>
    <t xml:space="preserve">       残疾人就业保障金收入</t>
  </si>
  <si>
    <t xml:space="preserve">       教育资金收入</t>
  </si>
  <si>
    <t xml:space="preserve">       森林植被恢复费</t>
  </si>
  <si>
    <t xml:space="preserve">       其他专项收入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</si>
  <si>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</si>
  <si>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</si>
  <si>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</si>
  <si>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国有资源(资产)有偿使用收入</t>
  </si>
  <si>
    <t xml:space="preserve">    捐赠收入</t>
  </si>
  <si>
    <t xml:space="preserve">    政府住房基金收入</t>
  </si>
  <si>
    <t xml:space="preserve">    其他收入</t>
  </si>
  <si>
    <t>表三</t>
  </si>
  <si>
    <t>北京市密云区十里堡镇2025年一般公共预算支出预算情况表</t>
  </si>
  <si>
    <t>科目编码</t>
  </si>
  <si>
    <r>
      <rPr>
        <b/>
        <sz val="14"/>
        <rFont val="Times New Roman"/>
        <charset val="134"/>
      </rPr>
      <t>2024</t>
    </r>
    <r>
      <rPr>
        <b/>
        <sz val="14"/>
        <rFont val="宋体"/>
        <charset val="134"/>
      </rPr>
      <t>年预计执行数</t>
    </r>
  </si>
  <si>
    <t>一般公共预算支出合计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</si>
  <si>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</si>
  <si>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</si>
  <si>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</si>
  <si>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</si>
  <si>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</si>
  <si>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</si>
  <si>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</si>
  <si>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</si>
  <si>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</si>
  <si>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</si>
  <si>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</si>
  <si>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</si>
  <si>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</si>
  <si>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</si>
  <si>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</si>
  <si>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</si>
  <si>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</si>
  <si>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</si>
  <si>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</si>
  <si>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</si>
  <si>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</si>
  <si>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</si>
  <si>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</t>
  </si>
  <si>
    <t>表四</t>
  </si>
  <si>
    <t>北京市密云区十里堡镇2025年
一般公共预算支出预算情况明细表</t>
  </si>
  <si>
    <r>
      <rPr>
        <b/>
        <sz val="12"/>
        <rFont val="宋体"/>
        <charset val="134"/>
      </rPr>
      <t>项</t>
    </r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目</t>
    </r>
  </si>
  <si>
    <t xml:space="preserve">  一般公共服务支出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</si>
  <si>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</si>
  <si>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</si>
  <si>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</si>
  <si>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</si>
  <si>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</si>
  <si>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</si>
  <si>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</si>
  <si>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</si>
  <si>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</si>
  <si>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</si>
  <si>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</si>
  <si>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</si>
  <si>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</si>
  <si>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</si>
  <si>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</si>
  <si>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</si>
  <si>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</si>
  <si>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</si>
  <si>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</si>
  <si>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专项业务及机关事务管理</t>
  </si>
  <si>
    <t xml:space="preserve">      政务公开审批</t>
  </si>
  <si>
    <t xml:space="preserve">      信访事务</t>
  </si>
  <si>
    <t xml:space="preserve">      参事事务</t>
  </si>
  <si>
    <t xml:space="preserve">      其他政府办公厅(室)及相关机构事务支出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</si>
  <si>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</si>
  <si>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</si>
  <si>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</si>
  <si>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</si>
  <si>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</si>
  <si>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</si>
  <si>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</si>
  <si>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</si>
  <si>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</si>
  <si>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</si>
  <si>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</si>
  <si>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</si>
  <si>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</si>
  <si>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</si>
  <si>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</si>
  <si>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</si>
  <si>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</si>
  <si>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</si>
  <si>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</si>
  <si>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</si>
  <si>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</si>
  <si>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</si>
  <si>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税收业务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</si>
  <si>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</si>
  <si>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</si>
  <si>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</si>
  <si>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</si>
  <si>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</si>
  <si>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</si>
  <si>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</si>
  <si>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</si>
  <si>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</si>
  <si>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</si>
  <si>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</si>
  <si>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</si>
  <si>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其他海关事务支出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</si>
  <si>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</si>
  <si>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</si>
  <si>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</si>
  <si>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</si>
  <si>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</si>
  <si>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</si>
  <si>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</si>
  <si>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</si>
  <si>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</si>
  <si>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</si>
  <si>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</si>
  <si>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</si>
  <si>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</si>
  <si>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</si>
  <si>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知识产权战略和规划</t>
  </si>
  <si>
    <t xml:space="preserve">      国际合作与交流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</si>
  <si>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</si>
  <si>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</si>
  <si>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</si>
  <si>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</si>
  <si>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</si>
  <si>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</si>
  <si>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</si>
  <si>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</si>
  <si>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</si>
  <si>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</si>
  <si>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</si>
  <si>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</si>
  <si>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</si>
  <si>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</si>
  <si>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</si>
  <si>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</si>
  <si>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</si>
  <si>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</si>
  <si>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</si>
  <si>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党委办公厅(室)及相关机构事务</t>
  </si>
  <si>
    <t xml:space="preserve">      专项业务</t>
  </si>
  <si>
    <t xml:space="preserve">      其他党委办公厅(室)及相关机构事务支出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</si>
  <si>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</si>
  <si>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</si>
  <si>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</si>
  <si>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</si>
  <si>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</si>
  <si>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</si>
  <si>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</si>
  <si>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</si>
  <si>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</si>
  <si>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</si>
  <si>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</si>
  <si>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</si>
  <si>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</si>
  <si>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</si>
  <si>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</si>
  <si>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</si>
  <si>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</si>
  <si>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</si>
  <si>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</si>
  <si>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</si>
  <si>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</si>
  <si>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</si>
  <si>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</si>
  <si>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</si>
  <si>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</si>
  <si>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</si>
  <si>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其他社会工作事务支出</t>
  </si>
  <si>
    <t xml:space="preserve">    其他一般公共服务支出</t>
  </si>
  <si>
    <t xml:space="preserve">      国家赔偿费用支出</t>
  </si>
  <si>
    <t xml:space="preserve">      其他一般公共服务支出</t>
  </si>
  <si>
    <t xml:space="preserve">  外交支出</t>
  </si>
  <si>
    <t xml:space="preserve">    外交管理事务</t>
  </si>
  <si>
    <t xml:space="preserve">      其他外交管理事务支出</t>
  </si>
  <si>
    <t xml:space="preserve">    驻外机构</t>
  </si>
  <si>
    <t xml:space="preserve">      驻外使领馆(团、处)</t>
  </si>
  <si>
    <t xml:space="preserve">      其他驻外机构支出</t>
  </si>
  <si>
    <t xml:space="preserve">    对外援助</t>
  </si>
  <si>
    <t xml:space="preserve">      援外优惠贷款贴息</t>
  </si>
  <si>
    <t xml:space="preserve">      对外援助</t>
  </si>
  <si>
    <t xml:space="preserve">    国际组织</t>
  </si>
  <si>
    <t xml:space="preserve">      国际组织会费</t>
  </si>
  <si>
    <t xml:space="preserve">      国际组织捐赠</t>
  </si>
  <si>
    <t xml:space="preserve">      维和摊款</t>
  </si>
  <si>
    <t xml:space="preserve">      国际组织股金及基金</t>
  </si>
  <si>
    <t xml:space="preserve">      其他国际组织支出</t>
  </si>
  <si>
    <t xml:space="preserve">    对外合作与交流</t>
  </si>
  <si>
    <t xml:space="preserve">      在华国际会议</t>
  </si>
  <si>
    <t xml:space="preserve">      国际交流活动</t>
  </si>
  <si>
    <t xml:space="preserve">      对外合作活动</t>
  </si>
  <si>
    <t xml:space="preserve">      其他对外合作与交流支出</t>
  </si>
  <si>
    <t xml:space="preserve">    对外宣传</t>
  </si>
  <si>
    <t xml:space="preserve">      对外宣传</t>
  </si>
  <si>
    <t xml:space="preserve">    边界勘界联检</t>
  </si>
  <si>
    <t xml:space="preserve">      边界勘界</t>
  </si>
  <si>
    <t xml:space="preserve">      边界联检</t>
  </si>
  <si>
    <t xml:space="preserve">      边界界桩维护</t>
  </si>
  <si>
    <t xml:space="preserve">      其他支出</t>
  </si>
  <si>
    <t xml:space="preserve">    国际发展合作</t>
  </si>
  <si>
    <t xml:space="preserve">      其他国际发展合作支出</t>
  </si>
  <si>
    <t xml:space="preserve">    其他外交支出</t>
  </si>
  <si>
    <t xml:space="preserve">      其他外交支出</t>
  </si>
  <si>
    <t xml:space="preserve">  国防支出</t>
  </si>
  <si>
    <t xml:space="preserve">    军费</t>
  </si>
  <si>
    <t xml:space="preserve">      现役部队</t>
  </si>
  <si>
    <t xml:space="preserve">      预备役部队</t>
  </si>
  <si>
    <t xml:space="preserve">      其他军费支出</t>
  </si>
  <si>
    <t xml:space="preserve">    国防科研事业</t>
  </si>
  <si>
    <t xml:space="preserve">      国防科研事业</t>
  </si>
  <si>
    <t xml:space="preserve">    专项工程</t>
  </si>
  <si>
    <t xml:space="preserve">      专项工程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</si>
  <si>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</si>
  <si>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</si>
  <si>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</si>
  <si>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</si>
  <si>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</si>
  <si>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</si>
  <si>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</si>
  <si>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</si>
  <si>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</si>
  <si>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 xml:space="preserve">      其他国防支出</t>
  </si>
  <si>
    <t xml:space="preserve">  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</si>
  <si>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</si>
  <si>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</si>
  <si>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</si>
  <si>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</si>
  <si>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</si>
  <si>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</si>
  <si>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</si>
  <si>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</si>
  <si>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</si>
  <si>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</si>
  <si>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</si>
  <si>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</si>
  <si>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</si>
  <si>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</si>
  <si>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检察监督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</si>
  <si>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</si>
  <si>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</si>
  <si>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</si>
  <si>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</si>
  <si>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</si>
  <si>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</si>
  <si>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</si>
  <si>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</si>
  <si>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</si>
  <si>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律师管理</t>
  </si>
  <si>
    <t xml:space="preserve">      公共法律服务</t>
  </si>
  <si>
    <t xml:space="preserve">      国家统一法律职业资格考试</t>
  </si>
  <si>
    <t xml:space="preserve">      社区矫正</t>
  </si>
  <si>
    <t xml:space="preserve">      法治建设</t>
  </si>
  <si>
    <t xml:space="preserve">      其他司法支出</t>
  </si>
  <si>
    <t xml:space="preserve">    监狱</t>
  </si>
  <si>
    <t xml:space="preserve">      罪犯生活及医疗卫生</t>
  </si>
  <si>
    <t xml:space="preserve">      监狱业务及罪犯改造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</si>
  <si>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</si>
  <si>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</si>
  <si>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</si>
  <si>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</si>
  <si>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</si>
  <si>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</si>
  <si>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</si>
  <si>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</si>
  <si>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</si>
  <si>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</si>
  <si>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</si>
  <si>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</si>
  <si>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</si>
  <si>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</si>
  <si>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</si>
  <si>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国家司法救助支出</t>
  </si>
  <si>
    <t xml:space="preserve">      其他公共安全支出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</si>
  <si>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</si>
  <si>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</si>
  <si>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</si>
  <si>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</si>
  <si>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</si>
  <si>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</si>
  <si>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</si>
  <si>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</si>
  <si>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</si>
  <si>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</si>
  <si>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</si>
  <si>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</si>
  <si>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</si>
  <si>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</si>
  <si>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</si>
  <si>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</si>
  <si>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</si>
  <si>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</si>
  <si>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</si>
  <si>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</si>
  <si>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</si>
  <si>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</si>
  <si>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</si>
  <si>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</si>
  <si>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</si>
  <si>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</si>
  <si>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</si>
  <si>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</si>
  <si>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</si>
  <si>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</si>
  <si>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</si>
  <si>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</si>
  <si>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</si>
  <si>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</si>
  <si>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</si>
  <si>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</si>
  <si>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</si>
  <si>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</si>
  <si>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</si>
  <si>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</si>
  <si>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</si>
  <si>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</si>
  <si>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</si>
  <si>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</si>
  <si>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</si>
  <si>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</si>
  <si>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</si>
  <si>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</si>
  <si>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 xml:space="preserve">      其他教育支出</t>
  </si>
  <si>
    <t xml:space="preserve">  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</si>
  <si>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</si>
  <si>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</si>
  <si>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</si>
  <si>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</si>
  <si>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</si>
  <si>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</si>
  <si>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</si>
  <si>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</si>
  <si>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</si>
  <si>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科技人才队伍建设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</si>
  <si>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</si>
  <si>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</si>
  <si>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</si>
  <si>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</si>
  <si>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</si>
  <si>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</si>
  <si>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</si>
  <si>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</si>
  <si>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共性技术研究与开发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</si>
  <si>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</si>
  <si>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</si>
  <si>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</si>
  <si>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</si>
  <si>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</si>
  <si>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</si>
  <si>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</si>
  <si>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</si>
  <si>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</si>
  <si>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</si>
  <si>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</si>
  <si>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</si>
  <si>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</si>
  <si>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</si>
  <si>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</si>
  <si>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</si>
  <si>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</si>
  <si>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</si>
  <si>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</si>
  <si>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</si>
  <si>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</si>
  <si>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</si>
  <si>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</si>
  <si>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  其他科技重大项目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</si>
  <si>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</si>
  <si>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</si>
  <si>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</si>
  <si>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</si>
  <si>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</si>
  <si>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 xml:space="preserve">  文化旅游体育与传媒支出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</si>
  <si>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</si>
  <si>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</si>
  <si>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</si>
  <si>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</si>
  <si>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</si>
  <si>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</si>
  <si>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</si>
  <si>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</si>
  <si>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</si>
  <si>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</si>
  <si>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</si>
  <si>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</si>
  <si>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</si>
  <si>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</si>
  <si>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</si>
  <si>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</si>
  <si>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</si>
  <si>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</si>
  <si>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</si>
  <si>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</si>
  <si>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</si>
  <si>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</si>
  <si>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</si>
  <si>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</si>
  <si>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</si>
  <si>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</si>
  <si>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</si>
  <si>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</si>
  <si>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</si>
  <si>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</si>
  <si>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</si>
  <si>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</si>
  <si>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</si>
  <si>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监测监管</t>
  </si>
  <si>
    <t xml:space="preserve">      传输发射</t>
  </si>
  <si>
    <t xml:space="preserve">      广播电视事务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</si>
  <si>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</si>
  <si>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</si>
  <si>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</si>
  <si>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</si>
  <si>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</si>
  <si>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 xml:space="preserve">  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</si>
  <si>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</si>
  <si>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</si>
  <si>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</si>
  <si>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</si>
  <si>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</si>
  <si>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</si>
  <si>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</si>
  <si>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</si>
  <si>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</si>
  <si>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</si>
  <si>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</si>
  <si>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</si>
  <si>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</si>
  <si>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</si>
  <si>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</si>
  <si>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</si>
  <si>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</si>
  <si>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</si>
  <si>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</si>
  <si>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</si>
  <si>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</si>
  <si>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</si>
  <si>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</si>
  <si>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</si>
  <si>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</si>
  <si>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</si>
  <si>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</si>
  <si>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</si>
  <si>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对机关事业单位职业年金的补助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</si>
  <si>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</si>
  <si>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</si>
  <si>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</si>
  <si>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</si>
  <si>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</si>
  <si>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</si>
  <si>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</si>
  <si>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</si>
  <si>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</si>
  <si>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</si>
  <si>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</si>
  <si>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</si>
  <si>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</si>
  <si>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促进创业补贴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</si>
  <si>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</si>
  <si>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</si>
  <si>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</si>
  <si>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</si>
  <si>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</si>
  <si>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</si>
  <si>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农村籍退役士兵老年生活补助</t>
  </si>
  <si>
    <t xml:space="preserve">      光荣院</t>
  </si>
  <si>
    <t xml:space="preserve">      烈士纪念设施管理维护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</si>
  <si>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</si>
  <si>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</si>
  <si>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</si>
  <si>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</si>
  <si>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</si>
  <si>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</si>
  <si>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</si>
  <si>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</si>
  <si>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</si>
  <si>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</si>
  <si>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</si>
  <si>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</si>
  <si>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</si>
  <si>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</si>
  <si>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</si>
  <si>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</si>
  <si>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</si>
  <si>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</si>
  <si>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</si>
  <si>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</si>
  <si>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</si>
  <si>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</si>
  <si>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</si>
  <si>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</si>
  <si>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</si>
  <si>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</si>
  <si>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</si>
  <si>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</si>
  <si>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</si>
  <si>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</si>
  <si>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</si>
  <si>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</si>
  <si>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</si>
  <si>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</si>
  <si>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</si>
  <si>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</si>
  <si>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</si>
  <si>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</si>
  <si>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</si>
  <si>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</si>
  <si>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</si>
  <si>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</si>
  <si>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</si>
  <si>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</si>
  <si>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</si>
  <si>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</si>
  <si>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</si>
  <si>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</si>
  <si>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</si>
  <si>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军供保障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</si>
  <si>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</si>
  <si>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</si>
  <si>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</si>
  <si>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</si>
  <si>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</si>
  <si>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</si>
  <si>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</si>
  <si>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</si>
  <si>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</si>
  <si>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</si>
  <si>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</si>
  <si>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中医(民族)医院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</si>
  <si>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</si>
  <si>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</si>
  <si>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</si>
  <si>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</si>
  <si>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</si>
  <si>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</si>
  <si>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</si>
  <si>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</si>
  <si>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</si>
  <si>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</si>
  <si>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优抚医院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</si>
  <si>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</si>
  <si>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</si>
  <si>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</si>
  <si>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</si>
  <si>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</si>
  <si>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</si>
  <si>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</si>
  <si>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</si>
  <si>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</si>
  <si>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</si>
  <si>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</si>
  <si>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</si>
  <si>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</si>
  <si>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</si>
  <si>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</si>
  <si>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</si>
  <si>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</si>
  <si>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</si>
  <si>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</si>
  <si>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</si>
  <si>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</si>
  <si>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</si>
  <si>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</si>
  <si>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</si>
  <si>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</si>
  <si>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</si>
  <si>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</si>
  <si>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</si>
  <si>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</si>
  <si>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</si>
  <si>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</si>
  <si>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</si>
  <si>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</si>
  <si>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</si>
  <si>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</si>
  <si>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</si>
  <si>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</si>
  <si>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</si>
  <si>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</si>
  <si>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</si>
  <si>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</si>
  <si>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</si>
  <si>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</si>
  <si>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</si>
  <si>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老龄卫生健康事务</t>
  </si>
  <si>
    <t xml:space="preserve">      老龄卫生健康事务</t>
  </si>
  <si>
    <t xml:space="preserve">    其他卫生健康支出</t>
  </si>
  <si>
    <t xml:space="preserve">      其他卫生健康支出</t>
  </si>
  <si>
    <t xml:space="preserve">  节能环保支出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</si>
  <si>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</si>
  <si>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</si>
  <si>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</si>
  <si>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</si>
  <si>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</si>
  <si>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</si>
  <si>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</si>
  <si>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</si>
  <si>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</si>
  <si>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</si>
  <si>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</si>
  <si>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</si>
  <si>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</si>
  <si>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</si>
  <si>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</si>
  <si>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</si>
  <si>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</si>
  <si>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</si>
  <si>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土壤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</si>
  <si>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</si>
  <si>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</si>
  <si>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</si>
  <si>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</si>
  <si>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</si>
  <si>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草原生态修复治理</t>
  </si>
  <si>
    <t xml:space="preserve">      自然保护地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</si>
  <si>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</si>
  <si>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</si>
  <si>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</si>
  <si>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</si>
  <si>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</si>
  <si>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 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</si>
  <si>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</si>
  <si>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</si>
  <si>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</si>
  <si>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</si>
  <si>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</si>
  <si>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</si>
  <si>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</si>
  <si>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其他退耕还林还草支出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</si>
  <si>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</si>
  <si>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</si>
  <si>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</si>
  <si>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</si>
  <si>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</si>
  <si>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</si>
  <si>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</si>
  <si>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  已垦草原退耕还草</t>
  </si>
  <si>
    <t xml:space="preserve">    能源节约利用</t>
  </si>
  <si>
    <t xml:space="preserve">  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</si>
  <si>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</si>
  <si>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</si>
  <si>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</si>
  <si>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</si>
  <si>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</si>
  <si>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</si>
  <si>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</si>
  <si>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  可再生能源</t>
  </si>
  <si>
    <t xml:space="preserve">    循环经济</t>
  </si>
  <si>
    <t xml:space="preserve">      循环经济</t>
  </si>
  <si>
    <t xml:space="preserve">    能源管理事务</t>
  </si>
  <si>
    <t xml:space="preserve">      能源科技装备</t>
  </si>
  <si>
    <t xml:space="preserve">      能源行业管理</t>
  </si>
  <si>
    <t xml:space="preserve">      能源管理</t>
  </si>
  <si>
    <t xml:space="preserve">      农村电网建设</t>
  </si>
  <si>
    <t xml:space="preserve">      其他能源管理事务支出</t>
  </si>
  <si>
    <t xml:space="preserve">    其他节能环保支出</t>
  </si>
  <si>
    <t xml:space="preserve">      其他节能环保支出</t>
  </si>
  <si>
    <t xml:space="preserve">  城乡社区支出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</si>
  <si>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</si>
  <si>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</si>
  <si>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</si>
  <si>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</si>
  <si>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</si>
  <si>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</si>
  <si>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</si>
  <si>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</si>
  <si>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</si>
  <si>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</si>
  <si>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</si>
  <si>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</si>
  <si>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</si>
  <si>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</si>
  <si>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</si>
  <si>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建设市场管理与监督</t>
  </si>
  <si>
    <t xml:space="preserve">      建设市场管理与监督</t>
  </si>
  <si>
    <t xml:space="preserve">    其他城乡社区支出</t>
  </si>
  <si>
    <t xml:space="preserve">      其他城乡社区支出</t>
  </si>
  <si>
    <t xml:space="preserve">  农林水支出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</si>
  <si>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</si>
  <si>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</si>
  <si>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</si>
  <si>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</si>
  <si>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</si>
  <si>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</si>
  <si>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</si>
  <si>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</si>
  <si>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</si>
  <si>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</si>
  <si>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</si>
  <si>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</si>
  <si>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</si>
  <si>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</si>
  <si>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</si>
  <si>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</si>
  <si>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</si>
  <si>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</si>
  <si>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渔业发展</t>
  </si>
  <si>
    <t xml:space="preserve">      对高校毕业生到基层任职补助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</si>
  <si>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</si>
  <si>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</si>
  <si>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</si>
  <si>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</si>
  <si>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</si>
  <si>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</si>
  <si>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</si>
  <si>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</si>
  <si>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</si>
  <si>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</si>
  <si>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</si>
  <si>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</si>
  <si>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</si>
  <si>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</si>
  <si>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</si>
  <si>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</si>
  <si>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</si>
  <si>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林业草原防灾减灾</t>
  </si>
  <si>
    <t xml:space="preserve">      草原管理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</si>
  <si>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</si>
  <si>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</si>
  <si>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</si>
  <si>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</si>
  <si>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</si>
  <si>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</si>
  <si>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</si>
  <si>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</si>
  <si>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</si>
  <si>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</si>
  <si>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</si>
  <si>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</si>
  <si>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</si>
  <si>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</si>
  <si>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</si>
  <si>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</si>
  <si>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</si>
  <si>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</si>
  <si>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</si>
  <si>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</si>
  <si>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</si>
  <si>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农村人畜饮水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</si>
  <si>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</si>
  <si>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</si>
  <si>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</si>
  <si>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  巩固脱贫衔接乡村振兴</t>
  </si>
  <si>
    <t xml:space="preserve">      农村基础设施建设</t>
  </si>
  <si>
    <t xml:space="preserve">      生产发展</t>
  </si>
  <si>
    <t xml:space="preserve">      社会发展</t>
  </si>
  <si>
    <t xml:space="preserve">      贷款奖补和贴息</t>
  </si>
  <si>
    <t xml:space="preserve">      “三西”农业建设专项补助</t>
  </si>
  <si>
    <t xml:space="preserve">      其他巩固脱贫衔接乡村振兴支出</t>
  </si>
  <si>
    <t xml:space="preserve">    农村综合改革</t>
  </si>
  <si>
    <t xml:space="preserve">      对村级公益事业建设的补助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</si>
  <si>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</si>
  <si>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</si>
  <si>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</si>
  <si>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</si>
  <si>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</si>
  <si>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</si>
  <si>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</si>
  <si>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农业保险保费补贴</t>
  </si>
  <si>
    <t xml:space="preserve">      创业担保贷款贴息及奖补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</si>
  <si>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</si>
  <si>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</si>
  <si>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</si>
  <si>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</si>
  <si>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</si>
  <si>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</si>
  <si>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</si>
  <si>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</si>
  <si>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 xml:space="preserve">  交通运输支出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</si>
  <si>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</si>
  <si>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</si>
  <si>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</si>
  <si>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</si>
  <si>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</si>
  <si>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</si>
  <si>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</si>
  <si>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</si>
  <si>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</si>
  <si>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</si>
  <si>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</si>
  <si>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</si>
  <si>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</si>
  <si>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</si>
  <si>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</si>
  <si>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</si>
  <si>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</si>
  <si>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</si>
  <si>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</si>
  <si>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</si>
  <si>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</si>
  <si>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</si>
  <si>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</si>
  <si>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</si>
  <si>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</si>
  <si>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</si>
  <si>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</si>
  <si>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</si>
  <si>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</si>
  <si>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</si>
  <si>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</si>
  <si>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</si>
  <si>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</si>
  <si>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</si>
  <si>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</si>
  <si>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</si>
  <si>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</si>
  <si>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</si>
  <si>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</si>
  <si>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</si>
  <si>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</si>
  <si>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</t>
  </si>
  <si>
    <t xml:space="preserve">      公共交通运营补助</t>
  </si>
  <si>
    <t xml:space="preserve">      其他交通运输支出</t>
  </si>
  <si>
    <t xml:space="preserve">  资源勘探工业信息等支出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</si>
  <si>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</si>
  <si>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</si>
  <si>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</si>
  <si>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</si>
  <si>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</si>
  <si>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</si>
  <si>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</si>
  <si>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</si>
  <si>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</si>
  <si>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</si>
  <si>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</si>
  <si>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</si>
  <si>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</si>
  <si>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</si>
  <si>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</si>
  <si>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</si>
  <si>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</si>
  <si>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</si>
  <si>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</si>
  <si>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</si>
  <si>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</si>
  <si>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</si>
  <si>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</si>
  <si>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</si>
  <si>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专用通信</t>
  </si>
  <si>
    <t xml:space="preserve">      无线电及信息通信监管</t>
  </si>
  <si>
    <t xml:space="preserve">      工程建设及运行维护</t>
  </si>
  <si>
    <t xml:space="preserve">      产业发展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</si>
  <si>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</si>
  <si>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</si>
  <si>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</si>
  <si>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</si>
  <si>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</si>
  <si>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</si>
  <si>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</si>
  <si>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</si>
  <si>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减免房租补贴</t>
  </si>
  <si>
    <t xml:space="preserve">      其他支持中小企业发展和管理支出</t>
  </si>
  <si>
    <t xml:space="preserve">    其他资源勘探工业信息等支出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</si>
  <si>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</si>
  <si>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</si>
  <si>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</si>
  <si>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</si>
  <si>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其他资源勘探工业信息等支出</t>
  </si>
  <si>
    <t xml:space="preserve">  商业服务业等支出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</si>
  <si>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</si>
  <si>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</si>
  <si>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</si>
  <si>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</si>
  <si>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</si>
  <si>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</si>
  <si>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</si>
  <si>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</si>
  <si>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</si>
  <si>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</si>
  <si>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</si>
  <si>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    其他商业服务业等支出</t>
  </si>
  <si>
    <t xml:space="preserve">  金融支出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</si>
  <si>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</si>
  <si>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</si>
  <si>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</si>
  <si>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</si>
  <si>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</si>
  <si>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</si>
  <si>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</si>
  <si>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</si>
  <si>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</si>
  <si>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</si>
  <si>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</si>
  <si>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</si>
  <si>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</si>
  <si>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</si>
  <si>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</si>
  <si>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</si>
  <si>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</si>
  <si>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</si>
  <si>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</si>
  <si>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</si>
  <si>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</si>
  <si>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</si>
  <si>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其他金融支出</t>
  </si>
  <si>
    <t xml:space="preserve">      重点企业贷款贴息</t>
  </si>
  <si>
    <t xml:space="preserve">      其他金融支出</t>
  </si>
  <si>
    <t xml:space="preserve">  援助其他地区支出</t>
  </si>
  <si>
    <t xml:space="preserve">    一般公共服务</t>
  </si>
  <si>
    <t xml:space="preserve">    教育</t>
  </si>
  <si>
    <t xml:space="preserve">    文化旅游体育与传媒</t>
  </si>
  <si>
    <t xml:space="preserve">    卫生健康</t>
  </si>
  <si>
    <t xml:space="preserve">    节能环保</t>
  </si>
  <si>
    <t xml:space="preserve">    交通运输</t>
  </si>
  <si>
    <t xml:space="preserve">    住房保障</t>
  </si>
  <si>
    <t xml:space="preserve">    其他支出</t>
  </si>
  <si>
    <t xml:space="preserve">  自然资源海洋气象等支出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</si>
  <si>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</si>
  <si>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</si>
  <si>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</si>
  <si>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</si>
  <si>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</si>
  <si>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</si>
  <si>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</si>
  <si>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</si>
  <si>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</si>
  <si>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</si>
  <si>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</si>
  <si>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地质勘查基金(周转金)支出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</si>
  <si>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</si>
  <si>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</si>
  <si>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</si>
  <si>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</si>
  <si>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</si>
  <si>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</si>
  <si>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</si>
  <si>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</si>
  <si>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</si>
  <si>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</si>
  <si>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</si>
  <si>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</si>
  <si>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</si>
  <si>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</si>
  <si>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</si>
  <si>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</si>
  <si>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</si>
  <si>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</si>
  <si>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</si>
  <si>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</si>
  <si>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</si>
  <si>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</si>
  <si>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</si>
  <si>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</si>
  <si>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 xml:space="preserve">      其他自然资源海洋气象等支出</t>
  </si>
  <si>
    <t xml:space="preserve">  住房保障支出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</si>
  <si>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</si>
  <si>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</si>
  <si>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</si>
  <si>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</si>
  <si>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</si>
  <si>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</si>
  <si>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</si>
  <si>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</si>
  <si>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</si>
  <si>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</si>
  <si>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</si>
  <si>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</si>
  <si>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</si>
  <si>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</si>
  <si>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</si>
  <si>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</si>
  <si>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</si>
  <si>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</si>
  <si>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</si>
  <si>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 xml:space="preserve">  粮油物资储备支出</t>
  </si>
  <si>
    <t xml:space="preserve">    粮油物资事务</t>
  </si>
  <si>
    <t xml:space="preserve">      财务和审计支出</t>
  </si>
  <si>
    <t xml:space="preserve">      信息统计</t>
  </si>
  <si>
    <t xml:space="preserve">      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</si>
  <si>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</si>
  <si>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</si>
  <si>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</si>
  <si>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</si>
  <si>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</si>
  <si>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</si>
  <si>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设施建设</t>
  </si>
  <si>
    <t xml:space="preserve">      设施安全</t>
  </si>
  <si>
    <t xml:space="preserve">      物资保管保养</t>
  </si>
  <si>
    <t xml:space="preserve">      其他粮油物资事务支出</t>
  </si>
  <si>
    <t xml:space="preserve">    能源储备</t>
  </si>
  <si>
    <t xml:space="preserve">      石油储备</t>
  </si>
  <si>
    <t xml:space="preserve">      天然铀能源储备</t>
  </si>
  <si>
    <t xml:space="preserve">      煤炭储备</t>
  </si>
  <si>
    <t xml:space="preserve">      成品油储备</t>
  </si>
  <si>
    <t xml:space="preserve">      其他能源储备支出</t>
  </si>
  <si>
    <t xml:space="preserve">    粮油储备</t>
  </si>
  <si>
    <t xml:space="preserve">      储备粮油补贴</t>
  </si>
  <si>
    <t xml:space="preserve">      储备粮油差价补贴</t>
  </si>
  <si>
    <t xml:space="preserve">      储备粮(油)库建设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</si>
  <si>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</si>
  <si>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</si>
  <si>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</si>
  <si>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</si>
  <si>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</si>
  <si>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</si>
  <si>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</si>
  <si>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</si>
  <si>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</si>
  <si>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</si>
  <si>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</si>
  <si>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</si>
  <si>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</si>
  <si>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应急物资储备</t>
  </si>
  <si>
    <t xml:space="preserve">      其他重要商品储备支出</t>
  </si>
  <si>
    <t xml:space="preserve">  灾害防治及应急管理支出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</si>
  <si>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</si>
  <si>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</si>
  <si>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</si>
  <si>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</si>
  <si>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应急救援</t>
  </si>
  <si>
    <t xml:space="preserve">      应急管理</t>
  </si>
  <si>
    <t xml:space="preserve">      其他应急管理支出</t>
  </si>
  <si>
    <t xml:space="preserve">    消防救援事务</t>
  </si>
  <si>
    <t xml:space="preserve">      消防应急救援</t>
  </si>
  <si>
    <t xml:space="preserve">      其他消防救援事务支出</t>
  </si>
  <si>
    <t xml:space="preserve">    矿山安全</t>
  </si>
  <si>
    <t xml:space="preserve">      矿山安全监察事务</t>
  </si>
  <si>
    <t xml:space="preserve">      矿山应急救援事务</t>
  </si>
  <si>
    <t xml:space="preserve">      其他矿山安全支出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</si>
  <si>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</si>
  <si>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</si>
  <si>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</si>
  <si>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</si>
  <si>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</si>
  <si>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</si>
  <si>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</si>
  <si>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</si>
  <si>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 </t>
  </si>
  <si>
    <t xml:space="preserve">      其他地震事务支出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</si>
  <si>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</si>
  <si>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</si>
  <si>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</si>
  <si>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</si>
  <si>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</si>
  <si>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</si>
  <si>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</si>
  <si>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</si>
  <si>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  其他灾害防治及应急管理支出</t>
  </si>
  <si>
    <t xml:space="preserve">      其他灾害防治及应急管理支出</t>
  </si>
  <si>
    <t xml:space="preserve">  其他支出</t>
  </si>
  <si>
    <t xml:space="preserve">  债务付息支出</t>
  </si>
  <si>
    <t xml:space="preserve">    中央政府国内债务付息支出</t>
  </si>
  <si>
    <t xml:space="preserve">    中央政府国外债务付息支出</t>
  </si>
  <si>
    <t xml:space="preserve">      中央政府境外发行主权债券付息支出</t>
  </si>
  <si>
    <t xml:space="preserve">      中央政府向外国政府借款付息支出</t>
  </si>
  <si>
    <t xml:space="preserve">      中央政府向国际金融组织借款付息支出</t>
  </si>
  <si>
    <t xml:space="preserve">      中央政府其他国外借款付息支出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</si>
  <si>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</si>
  <si>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</si>
  <si>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</si>
  <si>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</si>
  <si>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</si>
  <si>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 xml:space="preserve">  债务发行费用支出</t>
  </si>
  <si>
    <t xml:space="preserve">    中央政府国内债务发行费用支出</t>
  </si>
  <si>
    <t xml:space="preserve">    中央政府国外债务发行费用支出</t>
  </si>
  <si>
    <t xml:space="preserve">    地方政府一般债务发行费用支出</t>
  </si>
  <si>
    <t>债务付息支出</t>
  </si>
  <si>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中央政府国内债务付息支出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</si>
  <si>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中央政府国外债务付息支出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</si>
  <si>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地方政府一般债务付息支出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</si>
  <si>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地方政府一般债券付息支出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</si>
  <si>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地方政府向外国政府借款付息支出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</si>
  <si>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地方政府向国际组织借款付息支出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</si>
  <si>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地方政府其他一般债务付息支出</t>
    </r>
  </si>
  <si>
    <t>债务发行费用支出</t>
  </si>
  <si>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中央政府国内债务发行费用支出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</si>
  <si>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中央政府国外债务发行费用支出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</si>
  <si>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地方政府一般债务发行费用支出</t>
    </r>
  </si>
  <si>
    <t>表五</t>
  </si>
  <si>
    <t/>
  </si>
  <si>
    <t>北京市密云区十里堡镇2025年一般公共预算支出经济分类预算情况表</t>
  </si>
  <si>
    <t>科目名称</t>
  </si>
  <si>
    <r>
      <rPr>
        <b/>
        <sz val="14"/>
        <rFont val="Times New Roman"/>
        <charset val="134"/>
      </rPr>
      <t>2025</t>
    </r>
    <r>
      <rPr>
        <b/>
        <sz val="14"/>
        <rFont val="宋体"/>
        <charset val="134"/>
      </rPr>
      <t>年</t>
    </r>
    <r>
      <rPr>
        <b/>
        <sz val="14"/>
        <rFont val="Times New Roman"/>
        <charset val="134"/>
      </rPr>
      <t xml:space="preserve">
</t>
    </r>
    <r>
      <rPr>
        <b/>
        <sz val="14"/>
        <rFont val="宋体"/>
        <charset val="134"/>
      </rPr>
      <t>预算数</t>
    </r>
  </si>
  <si>
    <t>一般公共预算经济分类支出合计</t>
  </si>
  <si>
    <t>501</t>
  </si>
  <si>
    <r>
      <rPr>
        <b/>
        <sz val="14"/>
        <rFont val="Times New Roman"/>
        <charset val="134"/>
      </rPr>
      <t xml:space="preserve">  </t>
    </r>
    <r>
      <rPr>
        <b/>
        <sz val="14"/>
        <rFont val="宋体"/>
        <charset val="134"/>
      </rPr>
      <t>机关工资福利支出</t>
    </r>
  </si>
  <si>
    <t>50101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</si>
  <si>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工资奖金津补贴</t>
    </r>
  </si>
  <si>
    <t>50102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</si>
  <si>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社会保障缴费</t>
    </r>
  </si>
  <si>
    <t>50103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</si>
  <si>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住房公积金</t>
    </r>
  </si>
  <si>
    <t>50199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</si>
  <si>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其他工资福利支出</t>
    </r>
  </si>
  <si>
    <t>502</t>
  </si>
  <si>
    <r>
      <rPr>
        <b/>
        <sz val="14"/>
        <rFont val="Times New Roman"/>
        <charset val="134"/>
      </rPr>
      <t xml:space="preserve">  </t>
    </r>
    <r>
      <rPr>
        <b/>
        <sz val="14"/>
        <rFont val="宋体"/>
        <charset val="134"/>
      </rPr>
      <t>机关商品和服务支出</t>
    </r>
  </si>
  <si>
    <t>50201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</si>
  <si>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办公经费</t>
    </r>
  </si>
  <si>
    <t>50202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</si>
  <si>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会议费</t>
    </r>
  </si>
  <si>
    <t>50203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</si>
  <si>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培训费</t>
    </r>
  </si>
  <si>
    <t>50204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</si>
  <si>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专用材料购置费</t>
    </r>
  </si>
  <si>
    <t>50205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</si>
  <si>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委托业务费</t>
    </r>
  </si>
  <si>
    <t>50206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</si>
  <si>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公务接待费</t>
    </r>
  </si>
  <si>
    <t>50207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</si>
  <si>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因公出国</t>
    </r>
    <r>
      <rPr>
        <sz val="14"/>
        <rFont val="Times New Roman"/>
        <charset val="134"/>
      </rPr>
      <t>(</t>
    </r>
    <r>
      <rPr>
        <sz val="14"/>
        <rFont val="宋体"/>
        <charset val="134"/>
      </rPr>
      <t>境</t>
    </r>
    <r>
      <rPr>
        <sz val="14"/>
        <rFont val="Times New Roman"/>
        <charset val="134"/>
      </rPr>
      <t>)</t>
    </r>
    <r>
      <rPr>
        <sz val="14"/>
        <rFont val="宋体"/>
        <charset val="134"/>
      </rPr>
      <t>费用</t>
    </r>
  </si>
  <si>
    <t>50208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</si>
  <si>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公务用车运行维护费</t>
    </r>
  </si>
  <si>
    <t>50209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</si>
  <si>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维修</t>
    </r>
    <r>
      <rPr>
        <sz val="14"/>
        <rFont val="Times New Roman"/>
        <charset val="134"/>
      </rPr>
      <t>(</t>
    </r>
    <r>
      <rPr>
        <sz val="14"/>
        <rFont val="宋体"/>
        <charset val="134"/>
      </rPr>
      <t>护</t>
    </r>
    <r>
      <rPr>
        <sz val="14"/>
        <rFont val="Times New Roman"/>
        <charset val="134"/>
      </rPr>
      <t>)</t>
    </r>
    <r>
      <rPr>
        <sz val="14"/>
        <rFont val="宋体"/>
        <charset val="134"/>
      </rPr>
      <t>费</t>
    </r>
  </si>
  <si>
    <t>50299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</si>
  <si>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其他商品和服务支出</t>
    </r>
  </si>
  <si>
    <t>503</t>
  </si>
  <si>
    <r>
      <rPr>
        <b/>
        <sz val="14"/>
        <rFont val="Times New Roman"/>
        <charset val="134"/>
      </rPr>
      <t xml:space="preserve">  </t>
    </r>
    <r>
      <rPr>
        <b/>
        <sz val="14"/>
        <rFont val="宋体"/>
        <charset val="134"/>
      </rPr>
      <t>机关资本性支出</t>
    </r>
    <r>
      <rPr>
        <b/>
        <sz val="14"/>
        <rFont val="Times New Roman"/>
        <charset val="134"/>
      </rPr>
      <t>(</t>
    </r>
    <r>
      <rPr>
        <b/>
        <sz val="14"/>
        <rFont val="宋体"/>
        <charset val="134"/>
      </rPr>
      <t>一</t>
    </r>
    <r>
      <rPr>
        <b/>
        <sz val="14"/>
        <rFont val="Times New Roman"/>
        <charset val="134"/>
      </rPr>
      <t>)</t>
    </r>
  </si>
  <si>
    <t>50301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</si>
  <si>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房屋建筑物购建</t>
    </r>
  </si>
  <si>
    <t>50302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</si>
  <si>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基础设施建设</t>
    </r>
  </si>
  <si>
    <t>50303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</si>
  <si>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公务用车购置</t>
    </r>
  </si>
  <si>
    <t>50305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</si>
  <si>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土地征迁补偿和安置支出</t>
    </r>
  </si>
  <si>
    <t>50306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</si>
  <si>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设备购置</t>
    </r>
  </si>
  <si>
    <t>50307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</si>
  <si>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大型修缮</t>
    </r>
  </si>
  <si>
    <t>50399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</si>
  <si>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其他资本性支出</t>
    </r>
  </si>
  <si>
    <t>504</t>
  </si>
  <si>
    <r>
      <rPr>
        <b/>
        <sz val="14"/>
        <rFont val="Times New Roman"/>
        <charset val="134"/>
      </rPr>
      <t xml:space="preserve">  </t>
    </r>
    <r>
      <rPr>
        <b/>
        <sz val="14"/>
        <rFont val="宋体"/>
        <charset val="134"/>
      </rPr>
      <t>机关资本性支出</t>
    </r>
    <r>
      <rPr>
        <b/>
        <sz val="14"/>
        <rFont val="Times New Roman"/>
        <charset val="134"/>
      </rPr>
      <t>(</t>
    </r>
    <r>
      <rPr>
        <b/>
        <sz val="14"/>
        <rFont val="宋体"/>
        <charset val="134"/>
      </rPr>
      <t>二</t>
    </r>
    <r>
      <rPr>
        <b/>
        <sz val="14"/>
        <rFont val="Times New Roman"/>
        <charset val="134"/>
      </rPr>
      <t>)</t>
    </r>
  </si>
  <si>
    <t>50401</t>
  </si>
  <si>
    <t>50402</t>
  </si>
  <si>
    <t>50403</t>
  </si>
  <si>
    <t>50404</t>
  </si>
  <si>
    <t>50405</t>
  </si>
  <si>
    <t>50499</t>
  </si>
  <si>
    <t>505</t>
  </si>
  <si>
    <r>
      <rPr>
        <b/>
        <sz val="14"/>
        <rFont val="Times New Roman"/>
        <charset val="134"/>
      </rPr>
      <t xml:space="preserve">  </t>
    </r>
    <r>
      <rPr>
        <b/>
        <sz val="14"/>
        <rFont val="宋体"/>
        <charset val="134"/>
      </rPr>
      <t>对事业单位经常性补助</t>
    </r>
  </si>
  <si>
    <t>50501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</si>
  <si>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工资福利支出</t>
    </r>
  </si>
  <si>
    <t>50502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</si>
  <si>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商品和服务支出</t>
    </r>
  </si>
  <si>
    <t>50599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</si>
  <si>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其他对事业单位补助</t>
    </r>
  </si>
  <si>
    <t>506</t>
  </si>
  <si>
    <r>
      <rPr>
        <b/>
        <sz val="14"/>
        <rFont val="Times New Roman"/>
        <charset val="134"/>
      </rPr>
      <t xml:space="preserve">  </t>
    </r>
    <r>
      <rPr>
        <b/>
        <sz val="14"/>
        <rFont val="宋体"/>
        <charset val="134"/>
      </rPr>
      <t>对事业单位资本性补助</t>
    </r>
  </si>
  <si>
    <t>50601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</si>
  <si>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资本性支出</t>
    </r>
    <r>
      <rPr>
        <sz val="14"/>
        <rFont val="Times New Roman"/>
        <charset val="134"/>
      </rPr>
      <t>(</t>
    </r>
    <r>
      <rPr>
        <sz val="14"/>
        <rFont val="宋体"/>
        <charset val="134"/>
      </rPr>
      <t>一</t>
    </r>
    <r>
      <rPr>
        <sz val="14"/>
        <rFont val="Times New Roman"/>
        <charset val="134"/>
      </rPr>
      <t>)</t>
    </r>
  </si>
  <si>
    <t>50602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</si>
  <si>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资本性支出</t>
    </r>
    <r>
      <rPr>
        <sz val="14"/>
        <rFont val="Times New Roman"/>
        <charset val="134"/>
      </rPr>
      <t>(</t>
    </r>
    <r>
      <rPr>
        <sz val="14"/>
        <rFont val="宋体"/>
        <charset val="134"/>
      </rPr>
      <t>二</t>
    </r>
    <r>
      <rPr>
        <sz val="14"/>
        <rFont val="Times New Roman"/>
        <charset val="134"/>
      </rPr>
      <t>)</t>
    </r>
  </si>
  <si>
    <t>507</t>
  </si>
  <si>
    <r>
      <rPr>
        <b/>
        <sz val="14"/>
        <rFont val="Times New Roman"/>
        <charset val="134"/>
      </rPr>
      <t xml:space="preserve">  </t>
    </r>
    <r>
      <rPr>
        <b/>
        <sz val="14"/>
        <rFont val="宋体"/>
        <charset val="134"/>
      </rPr>
      <t>对企业补助</t>
    </r>
  </si>
  <si>
    <t>50701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</si>
  <si>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费用补贴</t>
    </r>
  </si>
  <si>
    <t>50702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</si>
  <si>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利息补贴</t>
    </r>
  </si>
  <si>
    <t>50799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</si>
  <si>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其他对企业补助</t>
    </r>
  </si>
  <si>
    <t>508</t>
  </si>
  <si>
    <r>
      <rPr>
        <b/>
        <sz val="14"/>
        <rFont val="Times New Roman"/>
        <charset val="134"/>
      </rPr>
      <t xml:space="preserve">  </t>
    </r>
    <r>
      <rPr>
        <b/>
        <sz val="14"/>
        <rFont val="宋体"/>
        <charset val="134"/>
      </rPr>
      <t>对企业资本性支出</t>
    </r>
  </si>
  <si>
    <t>50801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</si>
  <si>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对企业资本性支出</t>
    </r>
    <r>
      <rPr>
        <sz val="14"/>
        <rFont val="Times New Roman"/>
        <charset val="134"/>
      </rPr>
      <t>(</t>
    </r>
    <r>
      <rPr>
        <sz val="14"/>
        <rFont val="宋体"/>
        <charset val="134"/>
      </rPr>
      <t>一</t>
    </r>
    <r>
      <rPr>
        <sz val="14"/>
        <rFont val="Times New Roman"/>
        <charset val="134"/>
      </rPr>
      <t>)</t>
    </r>
  </si>
  <si>
    <t>50802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</si>
  <si>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对企业资本性支出</t>
    </r>
    <r>
      <rPr>
        <sz val="14"/>
        <rFont val="Times New Roman"/>
        <charset val="134"/>
      </rPr>
      <t>(</t>
    </r>
    <r>
      <rPr>
        <sz val="14"/>
        <rFont val="宋体"/>
        <charset val="134"/>
      </rPr>
      <t>二</t>
    </r>
    <r>
      <rPr>
        <sz val="14"/>
        <rFont val="Times New Roman"/>
        <charset val="134"/>
      </rPr>
      <t>)</t>
    </r>
  </si>
  <si>
    <t>509</t>
  </si>
  <si>
    <r>
      <rPr>
        <b/>
        <sz val="14"/>
        <rFont val="Times New Roman"/>
        <charset val="134"/>
      </rPr>
      <t xml:space="preserve">  </t>
    </r>
    <r>
      <rPr>
        <b/>
        <sz val="14"/>
        <rFont val="宋体"/>
        <charset val="134"/>
      </rPr>
      <t>对个人和家庭的补助</t>
    </r>
  </si>
  <si>
    <t>50901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</si>
  <si>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社会福利和救助</t>
    </r>
  </si>
  <si>
    <t>50902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</si>
  <si>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助学金</t>
    </r>
  </si>
  <si>
    <t>50903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</si>
  <si>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个人农业生产补贴</t>
    </r>
  </si>
  <si>
    <t>50905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</si>
  <si>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离退休费</t>
    </r>
  </si>
  <si>
    <t>50999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</si>
  <si>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其他对个人和家庭补助</t>
    </r>
  </si>
  <si>
    <t>510</t>
  </si>
  <si>
    <r>
      <rPr>
        <b/>
        <sz val="14"/>
        <rFont val="Times New Roman"/>
        <charset val="134"/>
      </rPr>
      <t xml:space="preserve">  </t>
    </r>
    <r>
      <rPr>
        <b/>
        <sz val="14"/>
        <rFont val="宋体"/>
        <charset val="134"/>
      </rPr>
      <t>对社会保障基金补助</t>
    </r>
  </si>
  <si>
    <t>51002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</si>
  <si>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对社会保障基金补助</t>
    </r>
  </si>
  <si>
    <t>51003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</si>
  <si>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补充全国社会保障基金</t>
    </r>
  </si>
  <si>
    <t>511</t>
  </si>
  <si>
    <r>
      <rPr>
        <b/>
        <sz val="14"/>
        <rFont val="Times New Roman"/>
        <charset val="134"/>
      </rPr>
      <t xml:space="preserve">  </t>
    </r>
    <r>
      <rPr>
        <b/>
        <sz val="14"/>
        <rFont val="宋体"/>
        <charset val="134"/>
      </rPr>
      <t>债务利息及费用支出</t>
    </r>
  </si>
  <si>
    <t>51101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</si>
  <si>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国内债务付息</t>
    </r>
  </si>
  <si>
    <t>51102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</si>
  <si>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国外债务付息</t>
    </r>
  </si>
  <si>
    <t>51103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</si>
  <si>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国内债务发行费用</t>
    </r>
  </si>
  <si>
    <t>51104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</si>
  <si>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国外债务发行费用</t>
    </r>
  </si>
  <si>
    <t>599</t>
  </si>
  <si>
    <r>
      <rPr>
        <b/>
        <sz val="14"/>
        <rFont val="Times New Roman"/>
        <charset val="134"/>
      </rPr>
      <t xml:space="preserve">  </t>
    </r>
    <r>
      <rPr>
        <b/>
        <sz val="14"/>
        <rFont val="宋体"/>
        <charset val="134"/>
      </rPr>
      <t>其他支出</t>
    </r>
  </si>
  <si>
    <t>59906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</si>
  <si>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赠与</t>
    </r>
  </si>
  <si>
    <t>59907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</si>
  <si>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国家赔偿费用支出</t>
    </r>
  </si>
  <si>
    <t>59908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</si>
  <si>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对民间非营利组织和群众性自治组织补贴</t>
    </r>
  </si>
  <si>
    <t>59999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</si>
  <si>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其他支出</t>
    </r>
  </si>
  <si>
    <t>表六</t>
  </si>
  <si>
    <t>北京市密云区十里堡镇人民政府2025年一般公共预算“三公”经费支出情况表</t>
  </si>
  <si>
    <t>单位：元</t>
  </si>
  <si>
    <t>年度</t>
  </si>
  <si>
    <t>合计</t>
  </si>
  <si>
    <t>因公出国（境）费用</t>
  </si>
  <si>
    <t>公务接待费</t>
  </si>
  <si>
    <t>公务用车购置及运行费</t>
  </si>
  <si>
    <t>备注</t>
  </si>
  <si>
    <t>小计：</t>
  </si>
  <si>
    <t>其中：公务用车购置费</t>
  </si>
  <si>
    <t>公务用车运行费</t>
  </si>
  <si>
    <t xml:space="preserve"> 注：一般公共预算“三公”经费支出预算数，是指本部门使用一般公共预算财政拨款安排的“因公出国（境）费”、“公务接待费”和“公务用车购置及运行费”支出预算数。</t>
  </si>
  <si>
    <t>表七</t>
  </si>
  <si>
    <t>北京市密云区十里堡镇2025年政府采购预算情况表</t>
  </si>
  <si>
    <t>单位:元</t>
  </si>
  <si>
    <t>序号</t>
  </si>
  <si>
    <t>项目</t>
  </si>
  <si>
    <t>财政性资金</t>
  </si>
  <si>
    <t>一般公共预算</t>
  </si>
  <si>
    <t>政府性基金预算</t>
  </si>
  <si>
    <t>其他资金</t>
  </si>
  <si>
    <t>货物</t>
  </si>
  <si>
    <t>工程</t>
  </si>
  <si>
    <t>服务</t>
  </si>
  <si>
    <t>表八</t>
  </si>
  <si>
    <t>北京市密云区十里堡镇2025年政府性基金预算收入安排情况表</t>
  </si>
  <si>
    <r>
      <rPr>
        <b/>
        <sz val="16"/>
        <rFont val="宋体"/>
        <charset val="134"/>
      </rPr>
      <t>项</t>
    </r>
    <r>
      <rPr>
        <b/>
        <sz val="16"/>
        <rFont val="Times New Roman"/>
        <charset val="134"/>
      </rPr>
      <t xml:space="preserve">  </t>
    </r>
    <r>
      <rPr>
        <b/>
        <sz val="16"/>
        <rFont val="宋体"/>
        <charset val="134"/>
      </rPr>
      <t>目</t>
    </r>
  </si>
  <si>
    <r>
      <rPr>
        <b/>
        <sz val="16"/>
        <rFont val="Times New Roman"/>
        <charset val="134"/>
      </rPr>
      <t>2024</t>
    </r>
    <r>
      <rPr>
        <b/>
        <sz val="16"/>
        <rFont val="宋体"/>
        <charset val="134"/>
      </rPr>
      <t>年</t>
    </r>
    <r>
      <rPr>
        <b/>
        <sz val="16"/>
        <rFont val="Times New Roman"/>
        <charset val="134"/>
      </rPr>
      <t xml:space="preserve">
</t>
    </r>
    <r>
      <rPr>
        <b/>
        <sz val="16"/>
        <rFont val="宋体"/>
        <charset val="134"/>
      </rPr>
      <t>预计执行数</t>
    </r>
  </si>
  <si>
    <r>
      <rPr>
        <b/>
        <sz val="16"/>
        <rFont val="Times New Roman"/>
        <charset val="134"/>
      </rPr>
      <t>2025</t>
    </r>
    <r>
      <rPr>
        <b/>
        <sz val="16"/>
        <rFont val="宋体"/>
        <charset val="134"/>
      </rPr>
      <t>年</t>
    </r>
    <r>
      <rPr>
        <b/>
        <sz val="16"/>
        <rFont val="Times New Roman"/>
        <charset val="134"/>
      </rPr>
      <t xml:space="preserve">
</t>
    </r>
    <r>
      <rPr>
        <b/>
        <sz val="16"/>
        <rFont val="宋体"/>
        <charset val="134"/>
      </rPr>
      <t>预算数</t>
    </r>
  </si>
  <si>
    <r>
      <rPr>
        <b/>
        <sz val="16"/>
        <rFont val="宋体"/>
        <charset val="134"/>
      </rPr>
      <t>预算数为
预计执行数</t>
    </r>
    <r>
      <rPr>
        <b/>
        <sz val="16"/>
        <rFont val="Times New Roman"/>
        <charset val="134"/>
      </rPr>
      <t>%</t>
    </r>
  </si>
  <si>
    <t>政府性基金预算收入合计</t>
  </si>
  <si>
    <r>
      <rPr>
        <sz val="14"/>
        <rFont val="Times New Roman"/>
        <charset val="134"/>
      </rPr>
      <t xml:space="preserve">  </t>
    </r>
    <r>
      <rPr>
        <sz val="14"/>
        <rFont val="宋体"/>
        <charset val="134"/>
      </rPr>
      <t>农业土地开发资金收入</t>
    </r>
  </si>
  <si>
    <r>
      <rPr>
        <sz val="14"/>
        <rFont val="Times New Roman"/>
        <charset val="134"/>
      </rPr>
      <t xml:space="preserve">  </t>
    </r>
    <r>
      <rPr>
        <sz val="14"/>
        <rFont val="宋体"/>
        <charset val="134"/>
      </rPr>
      <t>国有土地使用权出让收入</t>
    </r>
  </si>
  <si>
    <r>
      <rPr>
        <sz val="14"/>
        <rFont val="Times New Roman"/>
        <charset val="134"/>
      </rPr>
      <t xml:space="preserve">     </t>
    </r>
    <r>
      <rPr>
        <sz val="14"/>
        <rFont val="宋体"/>
        <charset val="134"/>
      </rPr>
      <t>土地出让价款收入</t>
    </r>
  </si>
  <si>
    <r>
      <rPr>
        <sz val="14"/>
        <rFont val="Times New Roman"/>
        <charset val="134"/>
      </rPr>
      <t xml:space="preserve">     </t>
    </r>
    <r>
      <rPr>
        <sz val="14"/>
        <rFont val="宋体"/>
        <charset val="134"/>
      </rPr>
      <t>补缴的土地价款</t>
    </r>
  </si>
  <si>
    <r>
      <rPr>
        <sz val="14"/>
        <rFont val="Times New Roman"/>
        <charset val="134"/>
      </rPr>
      <t xml:space="preserve">     </t>
    </r>
    <r>
      <rPr>
        <sz val="14"/>
        <rFont val="宋体"/>
        <charset val="134"/>
      </rPr>
      <t>土地储备前期成本</t>
    </r>
  </si>
  <si>
    <r>
      <rPr>
        <sz val="14"/>
        <rFont val="Times New Roman"/>
        <charset val="134"/>
      </rPr>
      <t xml:space="preserve">     </t>
    </r>
    <r>
      <rPr>
        <sz val="14"/>
        <rFont val="宋体"/>
        <charset val="134"/>
      </rPr>
      <t>其他土地出让收入</t>
    </r>
  </si>
  <si>
    <r>
      <rPr>
        <sz val="14"/>
        <rFont val="Times New Roman"/>
        <charset val="134"/>
      </rPr>
      <t xml:space="preserve">  </t>
    </r>
    <r>
      <rPr>
        <sz val="14"/>
        <rFont val="宋体"/>
        <charset val="134"/>
      </rPr>
      <t>彩票公益金收入</t>
    </r>
  </si>
  <si>
    <r>
      <rPr>
        <sz val="14"/>
        <rFont val="Times New Roman"/>
        <charset val="134"/>
      </rPr>
      <t xml:space="preserve">  </t>
    </r>
    <r>
      <rPr>
        <sz val="14"/>
        <rFont val="宋体"/>
        <charset val="134"/>
      </rPr>
      <t>城市基础设施配套费收入</t>
    </r>
  </si>
  <si>
    <r>
      <rPr>
        <sz val="14"/>
        <rFont val="Times New Roman"/>
        <charset val="134"/>
      </rPr>
      <t xml:space="preserve">  </t>
    </r>
    <r>
      <rPr>
        <sz val="14"/>
        <rFont val="宋体"/>
        <charset val="134"/>
      </rPr>
      <t>污水处理费收入</t>
    </r>
  </si>
  <si>
    <t>表九</t>
  </si>
  <si>
    <t>北京市密云区十里堡镇2025年政府性基金预算支出安排情况表</t>
  </si>
  <si>
    <t>2024年
预计执行数</t>
  </si>
  <si>
    <t>2025年
预算数</t>
  </si>
  <si>
    <t>政府性基金预算支出合计</t>
  </si>
  <si>
    <t xml:space="preserve">     大中型水库移民后期扶持基金支出</t>
  </si>
  <si>
    <t xml:space="preserve">        移民补助</t>
  </si>
  <si>
    <t xml:space="preserve">        基础设施建设和经济发展</t>
  </si>
  <si>
    <t xml:space="preserve">     国有土地使用权出让收入安排的支出</t>
  </si>
  <si>
    <t xml:space="preserve">        征地和拆迁补偿支出</t>
  </si>
  <si>
    <t xml:space="preserve">        土地开发支出</t>
  </si>
  <si>
    <t xml:space="preserve">        城市建设支出</t>
  </si>
  <si>
    <t xml:space="preserve">        农村基础设施建设支出</t>
  </si>
  <si>
    <t xml:space="preserve">        保障性住房租金补贴</t>
  </si>
  <si>
    <t xml:space="preserve">        农业生产发展支出</t>
  </si>
  <si>
    <t xml:space="preserve">        农业农村生态环境支出</t>
  </si>
  <si>
    <t xml:space="preserve">        其他国有土地使用权出让收入安排的支出</t>
  </si>
  <si>
    <t xml:space="preserve">     农业土地开发资金安排的支出</t>
  </si>
  <si>
    <t xml:space="preserve">     城市基础设施配套费安排的支出</t>
  </si>
  <si>
    <t xml:space="preserve">        其他城市基础设施配套费安排的支出</t>
  </si>
  <si>
    <t xml:space="preserve">     污水处理费安排的支出</t>
  </si>
  <si>
    <t xml:space="preserve">        污水处理设施建设和运营</t>
  </si>
  <si>
    <t xml:space="preserve">        其他污水处理费安排的支出</t>
  </si>
  <si>
    <t xml:space="preserve">     棚户区改造专项债券收入安排的支出</t>
  </si>
  <si>
    <t xml:space="preserve">        其他棚户区改造专项债券收入安排的支出</t>
  </si>
  <si>
    <t xml:space="preserve">     国有土地使用权出让收入对应专项债务收入安排的支出</t>
  </si>
  <si>
    <t xml:space="preserve">     彩票公益金安排的支出</t>
  </si>
  <si>
    <t xml:space="preserve">        用于社会福利的彩票公益金支出</t>
  </si>
  <si>
    <t xml:space="preserve">        用于体育事业的彩票公益金支出</t>
  </si>
  <si>
    <t xml:space="preserve">        用于残疾人事业的彩票公益金支出</t>
  </si>
  <si>
    <t xml:space="preserve">        用于文化事业的彩票公益金支出</t>
  </si>
  <si>
    <t xml:space="preserve">     地方政府专项债务付息支出</t>
  </si>
  <si>
    <t xml:space="preserve">        国有土地使用权出让金债务付息支出</t>
  </si>
  <si>
    <t xml:space="preserve">        棚户区改造专项债券付息支出</t>
  </si>
  <si>
    <t xml:space="preserve">     地方政府专项债务发行费用支出</t>
  </si>
  <si>
    <t xml:space="preserve">        国有土地使用权出让金债务发行费用支出</t>
  </si>
  <si>
    <t xml:space="preserve">        棚户区改造专项债券发行费用支出</t>
  </si>
  <si>
    <t>表十</t>
  </si>
  <si>
    <t>北京市密云区十里堡镇2025年政府性基金预算收支安排情况表</t>
  </si>
  <si>
    <t>收入</t>
  </si>
  <si>
    <t>支出</t>
  </si>
  <si>
    <r>
      <rPr>
        <b/>
        <sz val="16"/>
        <rFont val="宋体"/>
        <charset val="134"/>
      </rPr>
      <t>预算数为</t>
    </r>
    <r>
      <rPr>
        <b/>
        <sz val="16"/>
        <rFont val="Times New Roman"/>
        <charset val="134"/>
      </rPr>
      <t xml:space="preserve">
</t>
    </r>
    <r>
      <rPr>
        <b/>
        <sz val="16"/>
        <rFont val="宋体"/>
        <charset val="134"/>
      </rPr>
      <t>预计执行数</t>
    </r>
    <r>
      <rPr>
        <b/>
        <sz val="16"/>
        <rFont val="Times New Roman"/>
        <charset val="134"/>
      </rPr>
      <t>%</t>
    </r>
  </si>
  <si>
    <t xml:space="preserve"> 政府性基金预算收入合计</t>
  </si>
  <si>
    <t xml:space="preserve"> 政府性基金预算支出合计</t>
  </si>
  <si>
    <t xml:space="preserve"> 政府性基金预算转移支付收入</t>
  </si>
  <si>
    <t xml:space="preserve"> 对各镇的转移支出</t>
  </si>
  <si>
    <t xml:space="preserve"> 上解收入</t>
  </si>
  <si>
    <t xml:space="preserve"> 上解支出</t>
  </si>
  <si>
    <t xml:space="preserve"> 调入资金</t>
  </si>
  <si>
    <t xml:space="preserve"> 调出资金</t>
  </si>
  <si>
    <t xml:space="preserve"> 专项债务转贷收入</t>
  </si>
  <si>
    <t xml:space="preserve"> 专项债务还本支出</t>
  </si>
  <si>
    <t xml:space="preserve">   新增专项债券转贷收入</t>
  </si>
  <si>
    <t xml:space="preserve">   再融资专项债券安排的还本支出</t>
  </si>
  <si>
    <t xml:space="preserve">   再融资专项债券转贷收入</t>
  </si>
  <si>
    <t xml:space="preserve">   其他专项债务还本支出</t>
  </si>
  <si>
    <t xml:space="preserve"> 上年结转结余收入</t>
  </si>
  <si>
    <t xml:space="preserve"> 年终结转结余</t>
  </si>
  <si>
    <t xml:space="preserve">   上年专项政策性结转使用</t>
  </si>
  <si>
    <t xml:space="preserve">   专项政策性结转下年使用</t>
  </si>
  <si>
    <t xml:space="preserve">   上年结余收入</t>
  </si>
  <si>
    <t xml:space="preserve">   净结余</t>
  </si>
  <si>
    <t>总收入</t>
  </si>
  <si>
    <t>总支出</t>
  </si>
  <si>
    <t>表十一</t>
  </si>
  <si>
    <t>北京市密云区2025年十里堡镇政府购买服务支出预算情况表</t>
  </si>
  <si>
    <t>指导性目录</t>
  </si>
  <si>
    <t>项目名称</t>
  </si>
  <si>
    <t>预算安排金额</t>
  </si>
  <si>
    <t>代码</t>
  </si>
  <si>
    <t>一级目录</t>
  </si>
  <si>
    <t>二级目录</t>
  </si>
  <si>
    <t>三级目录</t>
  </si>
  <si>
    <t>B1105</t>
  </si>
  <si>
    <t>政府履职辅助性服务</t>
  </si>
  <si>
    <t>后勤服务</t>
  </si>
  <si>
    <t>餐饮服务</t>
  </si>
  <si>
    <t>餐厅承包经营服务</t>
  </si>
  <si>
    <t>B1102</t>
  </si>
  <si>
    <t>物业管理服务</t>
  </si>
  <si>
    <t>政府保洁服务</t>
  </si>
  <si>
    <t>B0102</t>
  </si>
  <si>
    <t>法律服务</t>
  </si>
  <si>
    <t>法律咨询服务</t>
  </si>
  <si>
    <t>京财综〔2022〕1537号附件</t>
  </si>
  <si>
    <t>北京市政府购买服务指导性目录</t>
  </si>
  <si>
    <t>A</t>
  </si>
  <si>
    <t>公共服务</t>
  </si>
  <si>
    <t>A01</t>
  </si>
  <si>
    <t>公共安全服务</t>
  </si>
  <si>
    <t>A0101</t>
  </si>
  <si>
    <t>公共安全隐患排查治理服务</t>
  </si>
  <si>
    <t>A0102</t>
  </si>
  <si>
    <t>公共安全情况监测服务</t>
  </si>
  <si>
    <t>A0103</t>
  </si>
  <si>
    <t>安全生产事故调查服务</t>
  </si>
  <si>
    <t>A0104</t>
  </si>
  <si>
    <t>安全生产应急救援服务</t>
  </si>
  <si>
    <t>A0105</t>
  </si>
  <si>
    <t>安全生产社会化服务</t>
  </si>
  <si>
    <t>A0106</t>
  </si>
  <si>
    <t>公共网络安全服务</t>
  </si>
  <si>
    <t>A0107</t>
  </si>
  <si>
    <t>公共安全保障服务</t>
  </si>
  <si>
    <t>A0108</t>
  </si>
  <si>
    <t>安全风险评估服务</t>
  </si>
  <si>
    <t>A02</t>
  </si>
  <si>
    <t>教育公共服务</t>
  </si>
  <si>
    <t>A0201</t>
  </si>
  <si>
    <t>课程研究与开发服务</t>
  </si>
  <si>
    <t>A0202</t>
  </si>
  <si>
    <t>教育活动组织实施服务</t>
  </si>
  <si>
    <t>A0203</t>
  </si>
  <si>
    <t>教学成果推广应用服务</t>
  </si>
  <si>
    <t>A0204</t>
  </si>
  <si>
    <t>在线教育服务</t>
  </si>
  <si>
    <t>A0205</t>
  </si>
  <si>
    <t>国防教育服务</t>
  </si>
  <si>
    <t>A0206</t>
  </si>
  <si>
    <t>社区教育服务</t>
  </si>
  <si>
    <t>A0207</t>
  </si>
  <si>
    <t>特殊教育服务</t>
  </si>
  <si>
    <t>A0208</t>
  </si>
  <si>
    <t>医学教育服务</t>
  </si>
  <si>
    <t>A0209</t>
  </si>
  <si>
    <t>女性终身教育服务</t>
  </si>
  <si>
    <t>A0210</t>
  </si>
  <si>
    <t>家庭教育服务</t>
  </si>
  <si>
    <t>A0211</t>
  </si>
  <si>
    <t>教育工作者能力提升服务</t>
  </si>
  <si>
    <t>A0212</t>
  </si>
  <si>
    <t>青少年教育服务</t>
  </si>
  <si>
    <t>A0213</t>
  </si>
  <si>
    <t>校园安全教育服务</t>
  </si>
  <si>
    <t>A0214</t>
  </si>
  <si>
    <t>学生综合素养提升服务</t>
  </si>
  <si>
    <t>A03</t>
  </si>
  <si>
    <t>就业公共服务</t>
  </si>
  <si>
    <t>A0301</t>
  </si>
  <si>
    <t>就业指导服务</t>
  </si>
  <si>
    <t>A0302</t>
  </si>
  <si>
    <t>职业技能培训服务</t>
  </si>
  <si>
    <t>A0303</t>
  </si>
  <si>
    <t>创业指导服务</t>
  </si>
  <si>
    <t>A0304</t>
  </si>
  <si>
    <t>就业帮扶服务</t>
  </si>
  <si>
    <t>A0305</t>
  </si>
  <si>
    <t>人才服务</t>
  </si>
  <si>
    <t>A0306</t>
  </si>
  <si>
    <t>就业招聘活动组织实施服务</t>
  </si>
  <si>
    <t>A04</t>
  </si>
  <si>
    <t>社会保障服务</t>
  </si>
  <si>
    <t>A0401</t>
  </si>
  <si>
    <t>儿童福利服务</t>
  </si>
  <si>
    <t>A0402</t>
  </si>
  <si>
    <t>养老服务</t>
  </si>
  <si>
    <t>A0403</t>
  </si>
  <si>
    <t>社会救助服务</t>
  </si>
  <si>
    <t>A0404</t>
  </si>
  <si>
    <t>社会保险服务</t>
  </si>
  <si>
    <t>A0405</t>
  </si>
  <si>
    <t>扶贫济困服务</t>
  </si>
  <si>
    <t>A0406</t>
  </si>
  <si>
    <t>优抚安置服务</t>
  </si>
  <si>
    <t>A0407</t>
  </si>
  <si>
    <t>残疾人服务</t>
  </si>
  <si>
    <t>A0408</t>
  </si>
  <si>
    <t>法律援助服务</t>
  </si>
  <si>
    <t>A0409</t>
  </si>
  <si>
    <t>住房保障服务</t>
  </si>
  <si>
    <t>A0410</t>
  </si>
  <si>
    <t>未成年人关爱服务</t>
  </si>
  <si>
    <t>A0411</t>
  </si>
  <si>
    <t>见义勇为权益保护服务</t>
  </si>
  <si>
    <t>A05</t>
  </si>
  <si>
    <t>卫生健康公共服务</t>
  </si>
  <si>
    <t>A0501</t>
  </si>
  <si>
    <t>传染病防控服务</t>
  </si>
  <si>
    <t>A0502</t>
  </si>
  <si>
    <t>地方病防控服务</t>
  </si>
  <si>
    <t>A0503</t>
  </si>
  <si>
    <t>医疗救治服务</t>
  </si>
  <si>
    <t>A0504</t>
  </si>
  <si>
    <t>食品药品安全服务</t>
  </si>
  <si>
    <t>A0505</t>
  </si>
  <si>
    <t>特殊群体卫生健康服务</t>
  </si>
  <si>
    <t>A0506</t>
  </si>
  <si>
    <t>人口和计划生育服务</t>
  </si>
  <si>
    <t>A0507</t>
  </si>
  <si>
    <t>院前急救服务</t>
  </si>
  <si>
    <t>A0508</t>
  </si>
  <si>
    <t>心理健康服务</t>
  </si>
  <si>
    <t>A0509</t>
  </si>
  <si>
    <t>疾病预防控制体系建设服务</t>
  </si>
  <si>
    <t>A0510</t>
  </si>
  <si>
    <t>慢性病综合防控服务</t>
  </si>
  <si>
    <t>A0511</t>
  </si>
  <si>
    <t>病媒消杀服务</t>
  </si>
  <si>
    <t>A0512</t>
  </si>
  <si>
    <t>医务社会工作相关服务</t>
  </si>
  <si>
    <t>A06</t>
  </si>
  <si>
    <t>生态保护和环境治理服务</t>
  </si>
  <si>
    <t>A0601</t>
  </si>
  <si>
    <t>生态资源调查与监测服务</t>
  </si>
  <si>
    <t>A0602</t>
  </si>
  <si>
    <t>野生动物疫源疫病监测服务</t>
  </si>
  <si>
    <t>A0603</t>
  </si>
  <si>
    <t>碳汇监测与评估服务</t>
  </si>
  <si>
    <t>A0604</t>
  </si>
  <si>
    <t>废弃物处理服务</t>
  </si>
  <si>
    <t>A0605</t>
  </si>
  <si>
    <t>环境保护成果交流与管理服务</t>
  </si>
  <si>
    <t>A0606</t>
  </si>
  <si>
    <t>垃圾分类及清运服务</t>
  </si>
  <si>
    <t>A0607</t>
  </si>
  <si>
    <t>农业农村及社区环境治理服务</t>
  </si>
  <si>
    <t>A0608</t>
  </si>
  <si>
    <t>公共清扫保洁服务</t>
  </si>
  <si>
    <t>A0609</t>
  </si>
  <si>
    <t>污染防治与生态环境保护服务</t>
  </si>
  <si>
    <t>A0610</t>
  </si>
  <si>
    <t>矿山环境治理服务</t>
  </si>
  <si>
    <t>A0611</t>
  </si>
  <si>
    <t>污水处理设施运行管理服务</t>
  </si>
  <si>
    <t>A0612</t>
  </si>
  <si>
    <t>河道及水环境管理服务</t>
  </si>
  <si>
    <t>A0613</t>
  </si>
  <si>
    <t>土地整治服务</t>
  </si>
  <si>
    <t>A0614</t>
  </si>
  <si>
    <t>自然资源开发利用服务</t>
  </si>
  <si>
    <t>A07</t>
  </si>
  <si>
    <t>科技公共服务</t>
  </si>
  <si>
    <t>A0701</t>
  </si>
  <si>
    <t>科技研发与推广服务</t>
  </si>
  <si>
    <t>A0702</t>
  </si>
  <si>
    <t>科技成果转化与推广服务</t>
  </si>
  <si>
    <t>A0703</t>
  </si>
  <si>
    <t>科技交流、普及与推广服务</t>
  </si>
  <si>
    <t>A0704</t>
  </si>
  <si>
    <t>区域科技发展服务</t>
  </si>
  <si>
    <t>A0705</t>
  </si>
  <si>
    <t>技术创新服务</t>
  </si>
  <si>
    <t>A08</t>
  </si>
  <si>
    <t>文化公共服务</t>
  </si>
  <si>
    <t>A0801</t>
  </si>
  <si>
    <t>文化艺术创作、表演及交流服务</t>
  </si>
  <si>
    <t>A0802</t>
  </si>
  <si>
    <t>群众文化活动服务</t>
  </si>
  <si>
    <t>A0803</t>
  </si>
  <si>
    <t>文物和文化保护、传承、推广与展示服务</t>
  </si>
  <si>
    <t>A0804</t>
  </si>
  <si>
    <t>文化活动组织与实施服务</t>
  </si>
  <si>
    <t>A0805</t>
  </si>
  <si>
    <t>广播电视网络视听活动服务</t>
  </si>
  <si>
    <t>A09</t>
  </si>
  <si>
    <t>体育公共服务</t>
  </si>
  <si>
    <t>A0901</t>
  </si>
  <si>
    <t>体育组织服务</t>
  </si>
  <si>
    <t>A0902</t>
  </si>
  <si>
    <t>体育场馆服务</t>
  </si>
  <si>
    <t>A0903</t>
  </si>
  <si>
    <t>体育健康服务</t>
  </si>
  <si>
    <t>A10</t>
  </si>
  <si>
    <t>社会治理服务</t>
  </si>
  <si>
    <t>A1001</t>
  </si>
  <si>
    <t>基层治理服务</t>
  </si>
  <si>
    <t>A1002</t>
  </si>
  <si>
    <t>社会组织建设与管理服务</t>
  </si>
  <si>
    <t>A1003</t>
  </si>
  <si>
    <t>社会工作服务</t>
  </si>
  <si>
    <t>A1004</t>
  </si>
  <si>
    <t>人民调解服务</t>
  </si>
  <si>
    <t>A1005</t>
  </si>
  <si>
    <t>志愿服务活动管理服务</t>
  </si>
  <si>
    <t>A1006</t>
  </si>
  <si>
    <t>社区矫正服务</t>
  </si>
  <si>
    <t>A1007</t>
  </si>
  <si>
    <t>流动人口管理服务</t>
  </si>
  <si>
    <t>A1008</t>
  </si>
  <si>
    <t>安置帮教服务</t>
  </si>
  <si>
    <t>A1009</t>
  </si>
  <si>
    <t>便民热线服务</t>
  </si>
  <si>
    <t>A11</t>
  </si>
  <si>
    <t>城乡维护服务</t>
  </si>
  <si>
    <t>A1101</t>
  </si>
  <si>
    <t>公共设施管理服务</t>
  </si>
  <si>
    <t>A1102</t>
  </si>
  <si>
    <t>城乡运行维护保障服务</t>
  </si>
  <si>
    <t>A12</t>
  </si>
  <si>
    <t>农业、林业和水利公共服务</t>
  </si>
  <si>
    <t>A1201</t>
  </si>
  <si>
    <t>农业绿色发展和可持续发展服务</t>
  </si>
  <si>
    <t>A1202</t>
  </si>
  <si>
    <t>农业资源与环境保护服务</t>
  </si>
  <si>
    <t>A1203</t>
  </si>
  <si>
    <t>农作物病虫害防治服务</t>
  </si>
  <si>
    <t>A1204</t>
  </si>
  <si>
    <t>外来入侵生物综合防治服务</t>
  </si>
  <si>
    <t>A1205</t>
  </si>
  <si>
    <t>动物疫病防治服务</t>
  </si>
  <si>
    <t>A1206</t>
  </si>
  <si>
    <t>品种保存和改良服务</t>
  </si>
  <si>
    <t>A1207</t>
  </si>
  <si>
    <t>公益性农机作业服务</t>
  </si>
  <si>
    <t>A1208</t>
  </si>
  <si>
    <t>农产品质量安全服务</t>
  </si>
  <si>
    <t>A1209</t>
  </si>
  <si>
    <t>森林经营与管理服务</t>
  </si>
  <si>
    <t>A1210</t>
  </si>
  <si>
    <t>林区管理服务</t>
  </si>
  <si>
    <t>A1211</t>
  </si>
  <si>
    <t>河湖水环境维护服务</t>
  </si>
  <si>
    <t>A1212</t>
  </si>
  <si>
    <t>煤改清洁能源长效管护服务</t>
  </si>
  <si>
    <t>A1213</t>
  </si>
  <si>
    <t>农作物种植综合服务</t>
  </si>
  <si>
    <t>A1214</t>
  </si>
  <si>
    <t>河道管护和沟渠排水沟疏通清理服务</t>
  </si>
  <si>
    <t>A1215</t>
  </si>
  <si>
    <t>水影响及防洪影响评价服务</t>
  </si>
  <si>
    <t>A1216</t>
  </si>
  <si>
    <t>水量平衡测试服务</t>
  </si>
  <si>
    <t>A13</t>
  </si>
  <si>
    <t>交通运输公共服务</t>
  </si>
  <si>
    <t>A1301</t>
  </si>
  <si>
    <t>交通运输保障服务</t>
  </si>
  <si>
    <t>A1302</t>
  </si>
  <si>
    <t>交通运输社会监督服务</t>
  </si>
  <si>
    <t>A1303</t>
  </si>
  <si>
    <t>交通应急演练服务</t>
  </si>
  <si>
    <t>A1304</t>
  </si>
  <si>
    <t>停车管理服务</t>
  </si>
  <si>
    <t>A1305</t>
  </si>
  <si>
    <t>公共交通运输辅助服务</t>
  </si>
  <si>
    <t>A1306</t>
  </si>
  <si>
    <t>城市交通运营维护服务</t>
  </si>
  <si>
    <t>A1307</t>
  </si>
  <si>
    <t>车辆清拖服务</t>
  </si>
  <si>
    <t>A1308</t>
  </si>
  <si>
    <t>交通综合治理服务</t>
  </si>
  <si>
    <t>A14</t>
  </si>
  <si>
    <t>灾害防治及应急管理服务</t>
  </si>
  <si>
    <t>A1401</t>
  </si>
  <si>
    <t>防灾减灾预警、预报服务</t>
  </si>
  <si>
    <t>A1402</t>
  </si>
  <si>
    <t>防灾救灾技术指导服务</t>
  </si>
  <si>
    <t>A1403</t>
  </si>
  <si>
    <t>防灾救灾物资储备、供应服务</t>
  </si>
  <si>
    <t>A1404</t>
  </si>
  <si>
    <t>灾害救援救助服务</t>
  </si>
  <si>
    <t>A1405</t>
  </si>
  <si>
    <t>灾后防疫服务</t>
  </si>
  <si>
    <t>A1406</t>
  </si>
  <si>
    <t>灾情调查评估服务</t>
  </si>
  <si>
    <t>A1407</t>
  </si>
  <si>
    <t>灾害风险普查服务</t>
  </si>
  <si>
    <t>A1408</t>
  </si>
  <si>
    <t>城市运行应急保障服务</t>
  </si>
  <si>
    <t>A1409</t>
  </si>
  <si>
    <t>应急通讯保障服务</t>
  </si>
  <si>
    <t>A1410</t>
  </si>
  <si>
    <t>地质灾害防治服务</t>
  </si>
  <si>
    <t>A15</t>
  </si>
  <si>
    <t>公共信息与宣传服务</t>
  </si>
  <si>
    <t>A1501</t>
  </si>
  <si>
    <t>公共信息服务</t>
  </si>
  <si>
    <t>A1502</t>
  </si>
  <si>
    <t>公共公益宣传服务</t>
  </si>
  <si>
    <t>A1503</t>
  </si>
  <si>
    <t>公共公益展览服务</t>
  </si>
  <si>
    <t>A1504</t>
  </si>
  <si>
    <t>公共信息系统开发与维护服务</t>
  </si>
  <si>
    <t>A16</t>
  </si>
  <si>
    <t>行业管理服务</t>
  </si>
  <si>
    <t>A1601</t>
  </si>
  <si>
    <t>行业规划服务</t>
  </si>
  <si>
    <t>A1602</t>
  </si>
  <si>
    <t>行业调查与处置服务</t>
  </si>
  <si>
    <t>A1603</t>
  </si>
  <si>
    <t>行业统计分析服务</t>
  </si>
  <si>
    <t>A1604</t>
  </si>
  <si>
    <t>行业职业资格准入和水平评价管理服务</t>
  </si>
  <si>
    <t>A1605</t>
  </si>
  <si>
    <t>行业规范服务</t>
  </si>
  <si>
    <t>A1606</t>
  </si>
  <si>
    <t>标准制修订服务</t>
  </si>
  <si>
    <t>A1607</t>
  </si>
  <si>
    <t>行业投诉处理服务</t>
  </si>
  <si>
    <t>A1608</t>
  </si>
  <si>
    <t>行业咨询服务</t>
  </si>
  <si>
    <t>A1609</t>
  </si>
  <si>
    <t>行业人才培养服务</t>
  </si>
  <si>
    <t>A17</t>
  </si>
  <si>
    <t>技术性公共服务</t>
  </si>
  <si>
    <t>A1701</t>
  </si>
  <si>
    <t>技术评审鉴定评估服务</t>
  </si>
  <si>
    <t>A1702</t>
  </si>
  <si>
    <t>检验检疫检测及认证服务</t>
  </si>
  <si>
    <t>A1703</t>
  </si>
  <si>
    <t>监测服务</t>
  </si>
  <si>
    <t>A1704</t>
  </si>
  <si>
    <t>气象服务</t>
  </si>
  <si>
    <t>A1705</t>
  </si>
  <si>
    <t>测绘测量服务</t>
  </si>
  <si>
    <t>A18</t>
  </si>
  <si>
    <t>其他公共服务</t>
  </si>
  <si>
    <t>A1801</t>
  </si>
  <si>
    <t>对外合作与交流服务</t>
  </si>
  <si>
    <t>A1802</t>
  </si>
  <si>
    <t>农村金融发展服务</t>
  </si>
  <si>
    <t>A1803</t>
  </si>
  <si>
    <t>港澳台合作与交流服务</t>
  </si>
  <si>
    <t>A1804</t>
  </si>
  <si>
    <t>司法送达、鉴拍服务</t>
  </si>
  <si>
    <t>B</t>
  </si>
  <si>
    <t>B01</t>
  </si>
  <si>
    <t>B0101</t>
  </si>
  <si>
    <t>法律顾问服务</t>
  </si>
  <si>
    <t>B0103</t>
  </si>
  <si>
    <t>法律诉讼及其他争端解决服务</t>
  </si>
  <si>
    <t>B0104</t>
  </si>
  <si>
    <t>见证及公证服务</t>
  </si>
  <si>
    <t>B02</t>
  </si>
  <si>
    <t>课题研究和社会调查服务</t>
  </si>
  <si>
    <t>B0201</t>
  </si>
  <si>
    <t>课题研究服务</t>
  </si>
  <si>
    <t>B0202</t>
  </si>
  <si>
    <t>社会调查服务</t>
  </si>
  <si>
    <t>B03</t>
  </si>
  <si>
    <t>会计审计服务</t>
  </si>
  <si>
    <t>B0301</t>
  </si>
  <si>
    <t>会计服务</t>
  </si>
  <si>
    <t>B0302</t>
  </si>
  <si>
    <t>审计服务</t>
  </si>
  <si>
    <t>B04</t>
  </si>
  <si>
    <t>会议服务</t>
  </si>
  <si>
    <t>B0401</t>
  </si>
  <si>
    <t>B05</t>
  </si>
  <si>
    <t>监督检查辅助服务</t>
  </si>
  <si>
    <t>B0501</t>
  </si>
  <si>
    <t>B06</t>
  </si>
  <si>
    <t>工程服务</t>
  </si>
  <si>
    <t>B0601</t>
  </si>
  <si>
    <t>工程造价咨询服务</t>
  </si>
  <si>
    <t>B0602</t>
  </si>
  <si>
    <t>工程监理服务</t>
  </si>
  <si>
    <t>B0603</t>
  </si>
  <si>
    <t>工程可行性研究、勘察设计服务</t>
  </si>
  <si>
    <t>B0604</t>
  </si>
  <si>
    <t>工程招标代理服务</t>
  </si>
  <si>
    <t>B0605</t>
  </si>
  <si>
    <t>其他适合通过市场化方式提供的工程服务</t>
  </si>
  <si>
    <t>B07</t>
  </si>
  <si>
    <t>评审、评估和评价服务</t>
  </si>
  <si>
    <t>B0701</t>
  </si>
  <si>
    <t>评审服务</t>
  </si>
  <si>
    <t>B0702</t>
  </si>
  <si>
    <t>评估和评价服务</t>
  </si>
  <si>
    <t>B0703</t>
  </si>
  <si>
    <t>其它招标代理服务</t>
  </si>
  <si>
    <t>B08</t>
  </si>
  <si>
    <t>咨询服务</t>
  </si>
  <si>
    <t>B0801</t>
  </si>
  <si>
    <t>B09</t>
  </si>
  <si>
    <t>机关工作人员培训服务</t>
  </si>
  <si>
    <t>B0901</t>
  </si>
  <si>
    <t>机关工作人员技术业务培训服务</t>
  </si>
  <si>
    <t>B0902</t>
  </si>
  <si>
    <t>其他适合通过市场化方式提供的机关工作人员培训服务</t>
  </si>
  <si>
    <t>B10</t>
  </si>
  <si>
    <t>信息化服务</t>
  </si>
  <si>
    <t>B1001</t>
  </si>
  <si>
    <t>机关信息系统开发与维护服务</t>
  </si>
  <si>
    <t>B1002</t>
  </si>
  <si>
    <t>数据处理服务</t>
  </si>
  <si>
    <t>B1003</t>
  </si>
  <si>
    <t>网络接入服务</t>
  </si>
  <si>
    <t>B1004</t>
  </si>
  <si>
    <t>其他适合通过市场化方式提供的信息化服务</t>
  </si>
  <si>
    <t>B11</t>
  </si>
  <si>
    <t>B1101</t>
  </si>
  <si>
    <t>维修保养服务</t>
  </si>
  <si>
    <t>B1103</t>
  </si>
  <si>
    <t>安全服务</t>
  </si>
  <si>
    <t>B1104</t>
  </si>
  <si>
    <t>印刷和出版服务</t>
  </si>
  <si>
    <t>B1106</t>
  </si>
  <si>
    <t>租赁服务</t>
  </si>
  <si>
    <t>B1107</t>
  </si>
  <si>
    <t>其他适合通过市场化方式提供的后勤服务</t>
  </si>
  <si>
    <t>B12</t>
  </si>
  <si>
    <t>其他辅助性服务</t>
  </si>
  <si>
    <t>B1201</t>
  </si>
  <si>
    <t>翻译服务</t>
  </si>
  <si>
    <t>B1202</t>
  </si>
  <si>
    <t>档案管理服务</t>
  </si>
  <si>
    <t>B1203</t>
  </si>
  <si>
    <t>外事服务</t>
  </si>
  <si>
    <t>表十二</t>
  </si>
  <si>
    <t>北京市密云区2025年十里堡镇国有资本经营预算收入安排情况表</t>
  </si>
  <si>
    <t xml:space="preserve">  国有资本经营预算收入合计</t>
  </si>
  <si>
    <t xml:space="preserve">     利润收入</t>
  </si>
  <si>
    <t xml:space="preserve">        其他国有资本经营预算企业利润收入</t>
  </si>
  <si>
    <t xml:space="preserve">     股利、股息收入</t>
  </si>
  <si>
    <t xml:space="preserve">        国有参股公司股利、股息收入</t>
  </si>
  <si>
    <t xml:space="preserve">     产权转让收入</t>
  </si>
  <si>
    <t xml:space="preserve">     清算收入</t>
  </si>
  <si>
    <t xml:space="preserve">     其他国有资本经营预算收入</t>
  </si>
  <si>
    <t xml:space="preserve">  上级补助收入</t>
  </si>
  <si>
    <t xml:space="preserve">  上年结转结余收入</t>
  </si>
  <si>
    <t xml:space="preserve">     上年专项政策性结转使用</t>
  </si>
  <si>
    <t xml:space="preserve">     上年结余收入</t>
  </si>
  <si>
    <t>表十三</t>
  </si>
  <si>
    <t>北京市密云区十里堡镇2025年国有资本经营预算支出安排情况表</t>
  </si>
  <si>
    <t xml:space="preserve">  国有资本经营预算支出合计</t>
  </si>
  <si>
    <t xml:space="preserve">    社会保障和就业支出</t>
  </si>
  <si>
    <t xml:space="preserve">    国有资本经营预算支出</t>
  </si>
  <si>
    <t xml:space="preserve">      解决历史遗留问题及改革成本支出</t>
  </si>
  <si>
    <t xml:space="preserve">        国有企业退休人员社会化管理补助支出</t>
  </si>
  <si>
    <t xml:space="preserve">      国有企业资本金注入</t>
  </si>
  <si>
    <t xml:space="preserve">        其他国有企业资本金注入</t>
  </si>
  <si>
    <t xml:space="preserve">      其他国有资本经营预算支出</t>
  </si>
  <si>
    <t xml:space="preserve">        其他国有资本经营预算支出</t>
  </si>
  <si>
    <t xml:space="preserve">  国有资本经营预算调出资金</t>
  </si>
  <si>
    <t xml:space="preserve">  年终结转结余</t>
  </si>
  <si>
    <t xml:space="preserve">     专项政策性结转下年使用</t>
  </si>
  <si>
    <t xml:space="preserve">     净结余</t>
  </si>
  <si>
    <t>表十四</t>
  </si>
  <si>
    <t>北京市密云区十里堡镇2025年国有资本经营预算收支安排情况表</t>
  </si>
  <si>
    <t>收  入</t>
  </si>
  <si>
    <t>支  出</t>
  </si>
  <si>
    <r>
      <rPr>
        <sz val="14"/>
        <rFont val="Times New Roman"/>
        <charset val="134"/>
      </rPr>
      <t xml:space="preserve">  </t>
    </r>
    <r>
      <rPr>
        <sz val="14"/>
        <rFont val="宋体"/>
        <charset val="134"/>
      </rPr>
      <t>国有资本经营预算收入合计</t>
    </r>
  </si>
  <si>
    <r>
      <rPr>
        <sz val="14"/>
        <rFont val="Times New Roman"/>
        <charset val="134"/>
      </rPr>
      <t xml:space="preserve">  </t>
    </r>
    <r>
      <rPr>
        <sz val="14"/>
        <rFont val="宋体"/>
        <charset val="134"/>
      </rPr>
      <t>国有资本经营预算支出合计</t>
    </r>
  </si>
  <si>
    <t xml:space="preserve">   利润收入</t>
  </si>
  <si>
    <t xml:space="preserve"> 国有资本经营预算支出</t>
  </si>
  <si>
    <t xml:space="preserve">     其他国有资本经营预算企业利润收入</t>
  </si>
  <si>
    <t xml:space="preserve">   解决历史遗留问题及改革成本支出</t>
  </si>
  <si>
    <t xml:space="preserve">   股利、股息收入</t>
  </si>
  <si>
    <t xml:space="preserve">     国有企业退休人员社会化管理补助支出</t>
  </si>
  <si>
    <t xml:space="preserve">     国有控股公司股利、股息收入</t>
  </si>
  <si>
    <t xml:space="preserve">   国有企业资本金注入</t>
  </si>
  <si>
    <t xml:space="preserve">     国有参股公司股利、股息收入</t>
  </si>
  <si>
    <t xml:space="preserve">     其他国有企业资本金注入</t>
  </si>
  <si>
    <t xml:space="preserve">   产权转让收入</t>
  </si>
  <si>
    <t xml:space="preserve">   国有企业政策性补贴</t>
  </si>
  <si>
    <t xml:space="preserve">   清算收入</t>
  </si>
  <si>
    <t xml:space="preserve">   其他国有资本经营预算支出</t>
  </si>
  <si>
    <t xml:space="preserve">   其他国有资本经营预算收入</t>
  </si>
  <si>
    <t xml:space="preserve">     其他国有资本经营预算支出</t>
  </si>
  <si>
    <r>
      <rPr>
        <sz val="14"/>
        <rFont val="Times New Roman"/>
        <charset val="134"/>
      </rPr>
      <t xml:space="preserve">  </t>
    </r>
    <r>
      <rPr>
        <sz val="14"/>
        <rFont val="宋体"/>
        <charset val="134"/>
      </rPr>
      <t>上级补助收入</t>
    </r>
  </si>
  <si>
    <r>
      <rPr>
        <sz val="14"/>
        <rFont val="Times New Roman"/>
        <charset val="134"/>
      </rPr>
      <t xml:space="preserve">  </t>
    </r>
    <r>
      <rPr>
        <sz val="14"/>
        <rFont val="宋体"/>
        <charset val="134"/>
      </rPr>
      <t>调出资金</t>
    </r>
  </si>
  <si>
    <r>
      <rPr>
        <b/>
        <sz val="14"/>
        <rFont val="宋体"/>
        <charset val="134"/>
      </rPr>
      <t>总收入</t>
    </r>
  </si>
  <si>
    <r>
      <rPr>
        <b/>
        <sz val="14"/>
        <rFont val="宋体"/>
        <charset val="134"/>
      </rPr>
      <t>总支出</t>
    </r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</si>
</sst>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_ "/>
    <numFmt numFmtId="177" formatCode="0_ "/>
    <numFmt numFmtId="178" formatCode="#,##0_ "/>
    <numFmt numFmtId="179" formatCode="0.00_ "/>
    <numFmt numFmtId="180" formatCode="#,##0_);[Red]\(#,##0\)"/>
    <numFmt numFmtId="181" formatCode="0.00_);[Red]\(0.00\)"/>
    <numFmt numFmtId="182" formatCode="0_);[Red]\(0\)"/>
  </numFmts>
  <fonts count="8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方正小标宋简体"/>
      <charset val="134"/>
    </font>
    <font>
      <sz val="16"/>
      <color indexed="8"/>
      <name val="Times New Roman"/>
      <charset val="134"/>
    </font>
    <font>
      <b/>
      <sz val="11"/>
      <color indexed="8"/>
      <name val="Times New Roman"/>
      <charset val="134"/>
    </font>
    <font>
      <sz val="12"/>
      <name val="Times New Roman"/>
      <charset val="134"/>
    </font>
    <font>
      <sz val="11"/>
      <color indexed="8"/>
      <name val="Times New Roman"/>
      <charset val="134"/>
    </font>
    <font>
      <sz val="14"/>
      <name val="宋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16"/>
      <name val="Times New Roman"/>
      <charset val="134"/>
    </font>
    <font>
      <b/>
      <sz val="12"/>
      <name val="Times New Roman"/>
      <charset val="134"/>
    </font>
    <font>
      <sz val="11"/>
      <name val="Times New Roman"/>
      <charset val="134"/>
    </font>
    <font>
      <sz val="14"/>
      <name val="宋体"/>
      <charset val="134"/>
      <scheme val="minor"/>
    </font>
    <font>
      <b/>
      <sz val="16"/>
      <name val="宋体"/>
      <charset val="134"/>
    </font>
    <font>
      <sz val="14"/>
      <name val="Times New Roman"/>
      <charset val="134"/>
    </font>
    <font>
      <sz val="14"/>
      <color theme="1"/>
      <name val="Times New Roman"/>
      <charset val="134"/>
    </font>
    <font>
      <b/>
      <sz val="14"/>
      <name val="Times New Roman"/>
      <charset val="134"/>
    </font>
    <font>
      <b/>
      <sz val="12"/>
      <name val="宋体"/>
      <charset val="134"/>
    </font>
    <font>
      <sz val="14"/>
      <color theme="1"/>
      <name val="宋体"/>
      <charset val="134"/>
      <scheme val="minor"/>
    </font>
    <font>
      <b/>
      <sz val="14"/>
      <name val="宋体"/>
      <charset val="134"/>
    </font>
    <font>
      <b/>
      <sz val="20"/>
      <name val="仿宋_GB2312"/>
      <charset val="134"/>
    </font>
    <font>
      <sz val="16"/>
      <name val="仿宋_GB2312"/>
      <charset val="134"/>
    </font>
    <font>
      <strike/>
      <sz val="16"/>
      <name val="仿宋_GB2312"/>
      <charset val="134"/>
    </font>
    <font>
      <sz val="12"/>
      <name val="仿宋_GB2312"/>
      <charset val="134"/>
    </font>
    <font>
      <sz val="16"/>
      <name val="黑体"/>
      <charset val="134"/>
    </font>
    <font>
      <sz val="26"/>
      <name val="方正小标宋简体"/>
      <charset val="134"/>
    </font>
    <font>
      <b/>
      <sz val="16"/>
      <name val="仿宋_GB2312"/>
      <charset val="134"/>
    </font>
    <font>
      <b/>
      <sz val="12"/>
      <name val="仿宋_GB2312"/>
      <charset val="134"/>
    </font>
    <font>
      <b/>
      <sz val="14"/>
      <color theme="1"/>
      <name val="宋体"/>
      <charset val="134"/>
    </font>
    <font>
      <sz val="11"/>
      <color rgb="FF000000"/>
      <name val="宋体"/>
      <charset val="134"/>
      <scheme val="minor"/>
    </font>
    <font>
      <sz val="11"/>
      <color indexed="8"/>
      <name val="宋体"/>
      <charset val="1"/>
      <scheme val="minor"/>
    </font>
    <font>
      <sz val="11"/>
      <name val="宋体"/>
      <charset val="0"/>
      <scheme val="minor"/>
    </font>
    <font>
      <b/>
      <sz val="11"/>
      <name val="Times New Roman"/>
      <charset val="134"/>
    </font>
    <font>
      <b/>
      <sz val="14"/>
      <color theme="1"/>
      <name val="宋体"/>
      <charset val="134"/>
      <scheme val="minor"/>
    </font>
    <font>
      <sz val="16"/>
      <name val="宋体"/>
      <charset val="134"/>
    </font>
    <font>
      <sz val="20.5"/>
      <name val="方正小标宋简体"/>
      <charset val="134"/>
    </font>
    <font>
      <sz val="20"/>
      <name val="方正小标宋简体"/>
      <charset val="134"/>
    </font>
    <font>
      <sz val="20"/>
      <name val="Times New Roman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9"/>
      <name val="SimSun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Arial"/>
      <charset val="134"/>
    </font>
    <font>
      <b/>
      <sz val="18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1"/>
      <name val="SimSun"/>
      <charset val="134"/>
    </font>
    <font>
      <b/>
      <sz val="18"/>
      <name val="SimSun"/>
      <charset val="134"/>
    </font>
    <font>
      <sz val="10"/>
      <name val="Times New Roman"/>
      <charset val="134"/>
    </font>
    <font>
      <sz val="12"/>
      <name val="宋体"/>
      <charset val="134"/>
      <scheme val="minor"/>
    </font>
    <font>
      <sz val="10"/>
      <color rgb="FFFF0000"/>
      <name val="宋体"/>
      <charset val="134"/>
    </font>
    <font>
      <sz val="12"/>
      <name val="宋体"/>
      <charset val="0"/>
    </font>
    <font>
      <b/>
      <sz val="10"/>
      <name val="宋体"/>
      <charset val="134"/>
    </font>
    <font>
      <b/>
      <sz val="10"/>
      <name val="Times New Roman"/>
      <charset val="134"/>
    </font>
    <font>
      <sz val="16"/>
      <name val="方正小标宋简体"/>
      <charset val="134"/>
    </font>
    <font>
      <sz val="26"/>
      <name val="Times New Roman"/>
      <charset val="134"/>
    </font>
    <font>
      <sz val="14"/>
      <name val="仿宋_GB2312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73" fillId="10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0" fillId="25" borderId="20" applyNumberFormat="0" applyFont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5" fillId="4" borderId="15" applyNumberFormat="0" applyAlignment="0" applyProtection="0">
      <alignment vertical="center"/>
    </xf>
    <xf numFmtId="0" fontId="61" fillId="4" borderId="13" applyNumberFormat="0" applyAlignment="0" applyProtection="0">
      <alignment vertical="center"/>
    </xf>
    <xf numFmtId="0" fontId="64" fillId="6" borderId="14" applyNumberFormat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77" fillId="0" borderId="18" applyNumberFormat="0" applyFill="0" applyAlignment="0" applyProtection="0">
      <alignment vertical="center"/>
    </xf>
    <xf numFmtId="0" fontId="74" fillId="0" borderId="17" applyNumberFormat="0" applyFill="0" applyAlignment="0" applyProtection="0">
      <alignment vertical="center"/>
    </xf>
    <xf numFmtId="0" fontId="78" fillId="21" borderId="0" applyNumberFormat="0" applyBorder="0" applyAlignment="0" applyProtection="0">
      <alignment vertical="center"/>
    </xf>
    <xf numFmtId="0" fontId="8" fillId="0" borderId="0"/>
    <xf numFmtId="0" fontId="76" fillId="14" borderId="0" applyNumberFormat="0" applyBorder="0" applyAlignment="0" applyProtection="0">
      <alignment vertical="center"/>
    </xf>
    <xf numFmtId="0" fontId="8" fillId="0" borderId="0"/>
    <xf numFmtId="0" fontId="67" fillId="27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68" fillId="31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8" fillId="0" borderId="0" applyBorder="0"/>
    <xf numFmtId="0" fontId="67" fillId="18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8" fillId="0" borderId="0"/>
    <xf numFmtId="0" fontId="8" fillId="0" borderId="0" applyBorder="0" applyProtection="0">
      <alignment vertical="center"/>
    </xf>
    <xf numFmtId="0" fontId="8" fillId="0" borderId="0" applyBorder="0">
      <alignment vertical="center"/>
    </xf>
    <xf numFmtId="0" fontId="80" fillId="0" borderId="0"/>
  </cellStyleXfs>
  <cellXfs count="29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1" fontId="5" fillId="0" borderId="0" xfId="53" applyNumberFormat="1" applyFont="1" applyFill="1" applyBorder="1" applyAlignment="1"/>
    <xf numFmtId="0" fontId="5" fillId="0" borderId="0" xfId="53" applyFont="1" applyFill="1" applyBorder="1" applyAlignment="1"/>
    <xf numFmtId="0" fontId="6" fillId="0" borderId="0" xfId="0" applyFont="1" applyFill="1" applyBorder="1" applyAlignment="1"/>
    <xf numFmtId="1" fontId="7" fillId="0" borderId="0" xfId="53" applyNumberFormat="1" applyFont="1" applyFill="1" applyBorder="1" applyAlignment="1">
      <alignment vertical="top"/>
    </xf>
    <xf numFmtId="1" fontId="8" fillId="0" borderId="0" xfId="53" applyNumberFormat="1" applyFont="1" applyFill="1" applyBorder="1" applyAlignment="1">
      <alignment vertical="center"/>
    </xf>
    <xf numFmtId="0" fontId="8" fillId="0" borderId="0" xfId="53" applyFont="1" applyFill="1" applyBorder="1" applyAlignment="1">
      <alignment vertical="center"/>
    </xf>
    <xf numFmtId="1" fontId="9" fillId="0" borderId="0" xfId="53" applyNumberFormat="1" applyFont="1" applyFill="1" applyBorder="1" applyAlignment="1" applyProtection="1">
      <alignment horizontal="center" vertical="center"/>
      <protection locked="0"/>
    </xf>
    <xf numFmtId="1" fontId="10" fillId="0" borderId="0" xfId="53" applyNumberFormat="1" applyFont="1" applyFill="1" applyBorder="1" applyAlignment="1">
      <alignment horizontal="left" vertical="center"/>
    </xf>
    <xf numFmtId="177" fontId="11" fillId="0" borderId="0" xfId="53" applyNumberFormat="1" applyFont="1" applyFill="1" applyBorder="1" applyAlignment="1"/>
    <xf numFmtId="176" fontId="12" fillId="0" borderId="0" xfId="45" applyNumberFormat="1" applyFont="1" applyFill="1" applyBorder="1" applyAlignment="1">
      <alignment horizontal="center" vertical="center"/>
    </xf>
    <xf numFmtId="177" fontId="13" fillId="0" borderId="0" xfId="53" applyNumberFormat="1" applyFont="1" applyFill="1" applyBorder="1" applyAlignment="1">
      <alignment horizontal="right" vertical="center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2" xfId="34" applyFont="1" applyFill="1" applyBorder="1" applyAlignment="1">
      <alignment horizontal="center" vertical="center" wrapText="1"/>
    </xf>
    <xf numFmtId="176" fontId="14" fillId="0" borderId="2" xfId="34" applyNumberFormat="1" applyFont="1" applyFill="1" applyBorder="1" applyAlignment="1">
      <alignment horizontal="center" vertical="center" wrapText="1"/>
    </xf>
    <xf numFmtId="1" fontId="15" fillId="0" borderId="1" xfId="56" applyNumberFormat="1" applyFont="1" applyFill="1" applyBorder="1" applyAlignment="1">
      <alignment horizontal="left" vertical="center"/>
    </xf>
    <xf numFmtId="178" fontId="15" fillId="0" borderId="1" xfId="53" applyNumberFormat="1" applyFont="1" applyFill="1" applyBorder="1" applyAlignment="1" applyProtection="1">
      <alignment vertical="center"/>
      <protection locked="0"/>
    </xf>
    <xf numFmtId="176" fontId="15" fillId="0" borderId="1" xfId="53" applyNumberFormat="1" applyFont="1" applyFill="1" applyBorder="1" applyAlignment="1">
      <alignment vertical="center"/>
    </xf>
    <xf numFmtId="0" fontId="7" fillId="0" borderId="1" xfId="56" applyFont="1" applyFill="1" applyBorder="1" applyAlignment="1" applyProtection="1">
      <alignment vertical="center"/>
      <protection locked="0"/>
    </xf>
    <xf numFmtId="0" fontId="15" fillId="0" borderId="1" xfId="56" applyFont="1" applyFill="1" applyBorder="1" applyAlignment="1" applyProtection="1">
      <alignment vertical="center"/>
      <protection locked="0"/>
    </xf>
    <xf numFmtId="1" fontId="15" fillId="0" borderId="1" xfId="56" applyNumberFormat="1" applyFont="1" applyFill="1" applyBorder="1" applyAlignment="1">
      <alignment vertical="center"/>
    </xf>
    <xf numFmtId="177" fontId="15" fillId="0" borderId="1" xfId="0" applyNumberFormat="1" applyFont="1" applyFill="1" applyBorder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/>
    </xf>
    <xf numFmtId="1" fontId="17" fillId="0" borderId="1" xfId="53" applyNumberFormat="1" applyFont="1" applyFill="1" applyBorder="1" applyAlignment="1">
      <alignment horizontal="center" vertical="center"/>
    </xf>
    <xf numFmtId="178" fontId="17" fillId="0" borderId="1" xfId="53" applyNumberFormat="1" applyFont="1" applyFill="1" applyBorder="1" applyAlignment="1">
      <alignment vertical="center"/>
    </xf>
    <xf numFmtId="176" fontId="17" fillId="0" borderId="1" xfId="53" applyNumberFormat="1" applyFont="1" applyFill="1" applyBorder="1" applyAlignment="1">
      <alignment vertical="center"/>
    </xf>
    <xf numFmtId="0" fontId="17" fillId="0" borderId="1" xfId="56" applyFont="1" applyFill="1" applyBorder="1" applyAlignment="1" applyProtection="1">
      <alignment horizontal="center" vertical="center"/>
      <protection locked="0"/>
    </xf>
    <xf numFmtId="178" fontId="17" fillId="0" borderId="1" xfId="53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>
      <alignment vertical="top"/>
    </xf>
    <xf numFmtId="1" fontId="8" fillId="0" borderId="0" xfId="53" applyNumberFormat="1" applyFill="1" applyBorder="1" applyAlignment="1"/>
    <xf numFmtId="0" fontId="8" fillId="0" borderId="0" xfId="53" applyFill="1" applyBorder="1" applyAlignment="1"/>
    <xf numFmtId="0" fontId="0" fillId="0" borderId="0" xfId="0" applyFont="1" applyFill="1" applyBorder="1" applyAlignment="1">
      <alignment vertical="center"/>
    </xf>
    <xf numFmtId="1" fontId="8" fillId="0" borderId="0" xfId="53" applyNumberFormat="1" applyFill="1" applyBorder="1" applyAlignment="1">
      <alignment vertical="top"/>
    </xf>
    <xf numFmtId="0" fontId="8" fillId="0" borderId="0" xfId="53" applyFill="1" applyBorder="1" applyAlignment="1">
      <alignment vertical="top"/>
    </xf>
    <xf numFmtId="1" fontId="14" fillId="0" borderId="0" xfId="53" applyNumberFormat="1" applyFont="1" applyFill="1" applyBorder="1" applyAlignment="1">
      <alignment horizontal="left" vertical="center"/>
    </xf>
    <xf numFmtId="177" fontId="18" fillId="0" borderId="0" xfId="53" applyNumberFormat="1" applyFont="1" applyFill="1" applyBorder="1" applyAlignment="1"/>
    <xf numFmtId="0" fontId="8" fillId="0" borderId="0" xfId="0" applyFont="1" applyFill="1" applyBorder="1" applyAlignment="1">
      <alignment horizontal="right" vertical="center" shrinkToFit="1"/>
    </xf>
    <xf numFmtId="0" fontId="14" fillId="0" borderId="1" xfId="53" applyFont="1" applyFill="1" applyBorder="1" applyAlignment="1">
      <alignment horizontal="center" vertical="center" wrapText="1"/>
    </xf>
    <xf numFmtId="1" fontId="7" fillId="0" borderId="1" xfId="56" applyNumberFormat="1" applyFont="1" applyFill="1" applyBorder="1" applyAlignment="1">
      <alignment horizontal="left" vertical="center"/>
    </xf>
    <xf numFmtId="1" fontId="7" fillId="0" borderId="1" xfId="56" applyNumberFormat="1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20" fillId="0" borderId="1" xfId="56" applyFont="1" applyFill="1" applyBorder="1" applyAlignment="1" applyProtection="1">
      <alignment horizontal="center" vertical="center"/>
      <protection locked="0"/>
    </xf>
    <xf numFmtId="1" fontId="20" fillId="0" borderId="1" xfId="53" applyNumberFormat="1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1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1" xfId="54" applyFont="1" applyFill="1" applyBorder="1" applyAlignment="1" applyProtection="1">
      <alignment horizontal="left" vertical="center" wrapText="1"/>
    </xf>
    <xf numFmtId="0" fontId="22" fillId="2" borderId="1" xfId="0" applyFont="1" applyFill="1" applyBorder="1" applyAlignment="1">
      <alignment horizontal="justify" vertical="center"/>
    </xf>
    <xf numFmtId="0" fontId="22" fillId="2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/>
    </xf>
    <xf numFmtId="0" fontId="22" fillId="2" borderId="1" xfId="55" applyFont="1" applyFill="1" applyBorder="1" applyAlignment="1">
      <alignment horizontal="left" vertical="center" wrapText="1"/>
    </xf>
    <xf numFmtId="0" fontId="22" fillId="2" borderId="1" xfId="5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horizontal="left" vertical="center" wrapText="1"/>
    </xf>
    <xf numFmtId="0" fontId="28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8" fillId="0" borderId="0" xfId="53" applyFont="1" applyFill="1"/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177" fontId="8" fillId="0" borderId="0" xfId="0" applyNumberFormat="1" applyFont="1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179" fontId="20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0" fillId="2" borderId="1" xfId="0" applyFont="1" applyFill="1" applyBorder="1" applyAlignment="1">
      <alignment horizontal="center" vertical="center" wrapText="1"/>
    </xf>
    <xf numFmtId="0" fontId="29" fillId="0" borderId="1" xfId="0" applyFont="1" applyBorder="1">
      <alignment vertical="center"/>
    </xf>
    <xf numFmtId="0" fontId="0" fillId="0" borderId="1" xfId="0" applyBorder="1">
      <alignment vertical="center"/>
    </xf>
    <xf numFmtId="0" fontId="30" fillId="0" borderId="1" xfId="0" applyFont="1" applyFill="1" applyBorder="1" applyAlignment="1">
      <alignment horizontal="center" vertical="center" wrapText="1"/>
    </xf>
    <xf numFmtId="40" fontId="0" fillId="0" borderId="1" xfId="0" applyNumberFormat="1" applyFont="1" applyFill="1" applyBorder="1" applyAlignment="1">
      <alignment horizontal="right" vertical="center"/>
    </xf>
    <xf numFmtId="0" fontId="31" fillId="0" borderId="1" xfId="0" applyFont="1" applyFill="1" applyBorder="1" applyAlignment="1">
      <alignment horizontal="center" vertical="center" wrapText="1"/>
    </xf>
    <xf numFmtId="49" fontId="32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5" fillId="0" borderId="0" xfId="32" applyFont="1" applyFill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5" fillId="0" borderId="0" xfId="32" applyFont="1" applyFill="1" applyAlignment="1">
      <alignment horizontal="center" vertical="center"/>
    </xf>
    <xf numFmtId="0" fontId="17" fillId="0" borderId="0" xfId="32" applyFont="1" applyFill="1" applyAlignment="1">
      <alignment horizontal="center" vertical="center"/>
    </xf>
    <xf numFmtId="0" fontId="33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79" fontId="0" fillId="0" borderId="0" xfId="0" applyNumberFormat="1">
      <alignment vertical="center"/>
    </xf>
    <xf numFmtId="179" fontId="8" fillId="0" borderId="0" xfId="53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shrinkToFit="1"/>
    </xf>
    <xf numFmtId="179" fontId="9" fillId="0" borderId="0" xfId="0" applyNumberFormat="1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vertical="center" shrinkToFit="1"/>
    </xf>
    <xf numFmtId="179" fontId="12" fillId="0" borderId="0" xfId="0" applyNumberFormat="1" applyFont="1" applyFill="1" applyBorder="1" applyAlignment="1">
      <alignment vertical="center" shrinkToFit="1"/>
    </xf>
    <xf numFmtId="179" fontId="12" fillId="0" borderId="0" xfId="0" applyNumberFormat="1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vertical="center"/>
    </xf>
    <xf numFmtId="0" fontId="33" fillId="0" borderId="0" xfId="0" applyFont="1" applyFill="1" applyBorder="1" applyAlignment="1">
      <alignment vertical="center" shrinkToFit="1"/>
    </xf>
    <xf numFmtId="179" fontId="33" fillId="0" borderId="0" xfId="0" applyNumberFormat="1" applyFont="1" applyFill="1" applyBorder="1" applyAlignment="1">
      <alignment vertical="center" shrinkToFit="1"/>
    </xf>
    <xf numFmtId="179" fontId="12" fillId="0" borderId="0" xfId="0" applyNumberFormat="1" applyFont="1" applyFill="1" applyBorder="1" applyAlignment="1">
      <alignment horizontal="right" vertical="center"/>
    </xf>
    <xf numFmtId="0" fontId="14" fillId="0" borderId="3" xfId="0" applyFont="1" applyFill="1" applyBorder="1" applyAlignment="1">
      <alignment horizontal="center" vertical="center" shrinkToFit="1"/>
    </xf>
    <xf numFmtId="179" fontId="14" fillId="0" borderId="4" xfId="0" applyNumberFormat="1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179" fontId="10" fillId="0" borderId="1" xfId="0" applyNumberFormat="1" applyFont="1" applyFill="1" applyBorder="1" applyAlignment="1">
      <alignment horizontal="center" vertical="center" shrinkToFit="1"/>
    </xf>
    <xf numFmtId="176" fontId="10" fillId="0" borderId="1" xfId="0" applyNumberFormat="1" applyFont="1" applyFill="1" applyBorder="1" applyAlignment="1">
      <alignment horizontal="center" vertical="center" shrinkToFit="1"/>
    </xf>
    <xf numFmtId="179" fontId="10" fillId="0" borderId="1" xfId="0" applyNumberFormat="1" applyFont="1" applyFill="1" applyBorder="1" applyAlignment="1">
      <alignment horizontal="center" vertical="center" wrapText="1"/>
    </xf>
    <xf numFmtId="179" fontId="10" fillId="0" borderId="1" xfId="34" applyNumberFormat="1" applyFont="1" applyFill="1" applyBorder="1" applyAlignment="1">
      <alignment horizontal="center" vertical="center" wrapText="1"/>
    </xf>
    <xf numFmtId="176" fontId="14" fillId="0" borderId="1" xfId="34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 applyProtection="1">
      <alignment horizontal="left" vertical="center" shrinkToFit="1"/>
    </xf>
    <xf numFmtId="179" fontId="15" fillId="0" borderId="1" xfId="53" applyNumberFormat="1" applyFont="1" applyFill="1" applyBorder="1" applyAlignment="1" applyProtection="1">
      <alignment vertical="center"/>
    </xf>
    <xf numFmtId="176" fontId="15" fillId="0" borderId="1" xfId="53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center"/>
    </xf>
    <xf numFmtId="179" fontId="15" fillId="0" borderId="1" xfId="0" applyNumberFormat="1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1" fontId="7" fillId="0" borderId="1" xfId="32" applyNumberFormat="1" applyFont="1" applyFill="1" applyBorder="1" applyAlignment="1" applyProtection="1">
      <alignment horizontal="left" vertical="center" shrinkToFit="1"/>
      <protection locked="0"/>
    </xf>
    <xf numFmtId="180" fontId="7" fillId="0" borderId="1" xfId="32" applyNumberFormat="1" applyFont="1" applyFill="1" applyBorder="1" applyAlignment="1" applyProtection="1">
      <alignment horizontal="left" vertical="center" shrinkToFit="1"/>
      <protection locked="0"/>
    </xf>
    <xf numFmtId="179" fontId="17" fillId="0" borderId="1" xfId="32" applyNumberFormat="1" applyFont="1" applyFill="1" applyBorder="1" applyAlignment="1">
      <alignment horizontal="center" vertical="center"/>
    </xf>
    <xf numFmtId="177" fontId="20" fillId="0" borderId="1" xfId="0" applyNumberFormat="1" applyFont="1" applyFill="1" applyBorder="1" applyAlignment="1">
      <alignment horizontal="center" vertical="center" wrapText="1"/>
    </xf>
    <xf numFmtId="179" fontId="17" fillId="0" borderId="1" xfId="53" applyNumberFormat="1" applyFont="1" applyFill="1" applyBorder="1" applyAlignment="1">
      <alignment vertical="center"/>
    </xf>
    <xf numFmtId="176" fontId="17" fillId="0" borderId="1" xfId="53" applyNumberFormat="1" applyFont="1" applyFill="1" applyBorder="1" applyAlignment="1">
      <alignment horizontal="right" vertical="center"/>
    </xf>
    <xf numFmtId="180" fontId="20" fillId="0" borderId="1" xfId="32" applyNumberFormat="1" applyFont="1" applyFill="1" applyBorder="1" applyAlignment="1">
      <alignment horizontal="center" vertical="center" shrinkToFit="1"/>
    </xf>
    <xf numFmtId="0" fontId="7" fillId="0" borderId="0" xfId="56" applyFont="1" applyFill="1" applyBorder="1" applyAlignment="1" applyProtection="1">
      <alignment vertical="center"/>
      <protection locked="0"/>
    </xf>
    <xf numFmtId="179" fontId="15" fillId="0" borderId="0" xfId="53" applyNumberFormat="1" applyFont="1" applyFill="1" applyBorder="1" applyAlignment="1" applyProtection="1">
      <alignment vertical="center"/>
    </xf>
    <xf numFmtId="176" fontId="15" fillId="0" borderId="0" xfId="53" applyNumberFormat="1" applyFont="1" applyFill="1" applyBorder="1" applyAlignment="1">
      <alignment horizontal="right" vertical="center"/>
    </xf>
    <xf numFmtId="179" fontId="19" fillId="0" borderId="0" xfId="0" applyNumberFormat="1" applyFont="1" applyFill="1" applyBorder="1" applyAlignment="1">
      <alignment vertical="center"/>
    </xf>
    <xf numFmtId="179" fontId="15" fillId="0" borderId="0" xfId="0" applyNumberFormat="1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vertical="center"/>
    </xf>
    <xf numFmtId="179" fontId="1" fillId="0" borderId="0" xfId="0" applyNumberFormat="1" applyFont="1" applyFill="1" applyBorder="1" applyAlignment="1">
      <alignment vertical="center"/>
    </xf>
    <xf numFmtId="0" fontId="34" fillId="0" borderId="0" xfId="0" applyFont="1" applyFill="1" applyBorder="1" applyAlignment="1">
      <alignment vertical="center"/>
    </xf>
    <xf numFmtId="1" fontId="35" fillId="0" borderId="0" xfId="53" applyNumberFormat="1" applyFont="1" applyFill="1" applyBorder="1" applyAlignment="1">
      <alignment vertical="top"/>
    </xf>
    <xf numFmtId="1" fontId="36" fillId="0" borderId="0" xfId="53" applyNumberFormat="1" applyFont="1" applyFill="1" applyBorder="1" applyAlignment="1" applyProtection="1">
      <alignment horizontal="center" vertical="center"/>
      <protection locked="0"/>
    </xf>
    <xf numFmtId="0" fontId="8" fillId="0" borderId="0" xfId="53" applyFont="1" applyFill="1" applyBorder="1" applyAlignment="1"/>
    <xf numFmtId="177" fontId="8" fillId="0" borderId="0" xfId="53" applyNumberFormat="1" applyFont="1" applyFill="1" applyBorder="1" applyAlignment="1">
      <alignment horizontal="right" vertical="center"/>
    </xf>
    <xf numFmtId="0" fontId="14" fillId="0" borderId="2" xfId="34" applyFont="1" applyFill="1" applyBorder="1" applyAlignment="1">
      <alignment horizontal="center" vertical="center" wrapText="1"/>
    </xf>
    <xf numFmtId="178" fontId="17" fillId="0" borderId="1" xfId="53" applyNumberFormat="1" applyFont="1" applyFill="1" applyBorder="1" applyAlignment="1" applyProtection="1">
      <alignment vertical="center"/>
    </xf>
    <xf numFmtId="178" fontId="15" fillId="0" borderId="1" xfId="53" applyNumberFormat="1" applyFont="1" applyFill="1" applyBorder="1" applyAlignment="1" applyProtection="1">
      <alignment vertical="center"/>
    </xf>
    <xf numFmtId="178" fontId="15" fillId="0" borderId="1" xfId="0" applyNumberFormat="1" applyFont="1" applyFill="1" applyBorder="1" applyAlignment="1">
      <alignment vertical="center"/>
    </xf>
    <xf numFmtId="1" fontId="8" fillId="0" borderId="0" xfId="53" applyNumberFormat="1" applyFont="1" applyFill="1" applyBorder="1" applyAlignment="1">
      <alignment vertical="top"/>
    </xf>
    <xf numFmtId="1" fontId="37" fillId="0" borderId="0" xfId="53" applyNumberFormat="1" applyFont="1" applyFill="1" applyBorder="1" applyAlignment="1" applyProtection="1">
      <alignment horizontal="center" vertical="center"/>
      <protection locked="0"/>
    </xf>
    <xf numFmtId="1" fontId="38" fillId="0" borderId="0" xfId="53" applyNumberFormat="1" applyFont="1" applyFill="1" applyBorder="1" applyAlignment="1" applyProtection="1">
      <alignment horizontal="center" vertical="center"/>
      <protection locked="0"/>
    </xf>
    <xf numFmtId="176" fontId="39" fillId="0" borderId="0" xfId="45" applyNumberFormat="1" applyFont="1" applyFill="1" applyBorder="1" applyAlignment="1">
      <alignment horizontal="right" vertical="center"/>
    </xf>
    <xf numFmtId="176" fontId="12" fillId="0" borderId="0" xfId="45" applyNumberFormat="1" applyFont="1" applyFill="1" applyBorder="1" applyAlignment="1">
      <alignment horizontal="right" vertical="center"/>
    </xf>
    <xf numFmtId="1" fontId="20" fillId="0" borderId="1" xfId="56" applyNumberFormat="1" applyFont="1" applyFill="1" applyBorder="1" applyAlignment="1">
      <alignment horizontal="center" vertical="center"/>
    </xf>
    <xf numFmtId="178" fontId="17" fillId="0" borderId="1" xfId="53" applyNumberFormat="1" applyFont="1" applyFill="1" applyBorder="1" applyAlignment="1" applyProtection="1">
      <alignment horizontal="right" vertical="center"/>
      <protection locked="0"/>
    </xf>
    <xf numFmtId="178" fontId="15" fillId="0" borderId="1" xfId="53" applyNumberFormat="1" applyFont="1" applyFill="1" applyBorder="1" applyAlignment="1">
      <alignment vertical="center"/>
    </xf>
    <xf numFmtId="0" fontId="40" fillId="0" borderId="0" xfId="0" applyFont="1" applyFill="1" applyAlignment="1"/>
    <xf numFmtId="0" fontId="0" fillId="0" borderId="0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/>
    <xf numFmtId="177" fontId="40" fillId="0" borderId="0" xfId="0" applyNumberFormat="1" applyFont="1" applyFill="1" applyAlignment="1"/>
    <xf numFmtId="177" fontId="40" fillId="0" borderId="0" xfId="0" applyNumberFormat="1" applyFont="1" applyFill="1" applyBorder="1" applyAlignment="1"/>
    <xf numFmtId="177" fontId="41" fillId="0" borderId="0" xfId="0" applyNumberFormat="1" applyFont="1" applyFill="1" applyBorder="1" applyAlignment="1">
      <alignment horizontal="right" vertical="center" wrapText="1"/>
    </xf>
    <xf numFmtId="49" fontId="42" fillId="0" borderId="0" xfId="0" applyNumberFormat="1" applyFont="1" applyFill="1" applyAlignment="1">
      <alignment horizontal="center"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43" fillId="0" borderId="6" xfId="0" applyNumberFormat="1" applyFont="1" applyFill="1" applyBorder="1" applyAlignment="1">
      <alignment horizontal="right" vertical="center"/>
    </xf>
    <xf numFmtId="0" fontId="44" fillId="3" borderId="1" xfId="0" applyNumberFormat="1" applyFont="1" applyFill="1" applyBorder="1" applyAlignment="1">
      <alignment horizontal="center" vertical="center"/>
    </xf>
    <xf numFmtId="49" fontId="45" fillId="3" borderId="1" xfId="0" applyNumberFormat="1" applyFont="1" applyFill="1" applyBorder="1" applyAlignment="1">
      <alignment horizontal="center" vertical="center"/>
    </xf>
    <xf numFmtId="0" fontId="46" fillId="3" borderId="1" xfId="0" applyNumberFormat="1" applyFont="1" applyFill="1" applyBorder="1" applyAlignment="1">
      <alignment horizontal="center" vertical="center"/>
    </xf>
    <xf numFmtId="0" fontId="45" fillId="3" borderId="3" xfId="0" applyNumberFormat="1" applyFont="1" applyFill="1" applyBorder="1" applyAlignment="1">
      <alignment horizontal="center" vertical="center"/>
    </xf>
    <xf numFmtId="0" fontId="0" fillId="3" borderId="4" xfId="0" applyNumberFormat="1" applyFont="1" applyFill="1" applyBorder="1" applyAlignment="1">
      <alignment horizontal="center" vertical="center"/>
    </xf>
    <xf numFmtId="0" fontId="0" fillId="3" borderId="5" xfId="0" applyNumberFormat="1" applyFont="1" applyFill="1" applyBorder="1" applyAlignment="1">
      <alignment horizontal="center" vertical="center"/>
    </xf>
    <xf numFmtId="0" fontId="45" fillId="3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45" fillId="0" borderId="1" xfId="0" applyNumberFormat="1" applyFont="1" applyFill="1" applyBorder="1" applyAlignment="1">
      <alignment horizontal="center" vertical="center"/>
    </xf>
    <xf numFmtId="179" fontId="39" fillId="0" borderId="1" xfId="0" applyNumberFormat="1" applyFont="1" applyFill="1" applyBorder="1" applyAlignment="1">
      <alignment vertical="center"/>
    </xf>
    <xf numFmtId="49" fontId="39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9" fontId="39" fillId="0" borderId="1" xfId="0" applyNumberFormat="1" applyFont="1" applyFill="1" applyBorder="1" applyAlignment="1">
      <alignment horizontal="center" vertical="center"/>
    </xf>
    <xf numFmtId="0" fontId="44" fillId="0" borderId="0" xfId="0" applyFont="1" applyFill="1" applyAlignment="1"/>
    <xf numFmtId="177" fontId="47" fillId="0" borderId="0" xfId="0" applyNumberFormat="1" applyFont="1" applyFill="1" applyBorder="1" applyAlignment="1">
      <alignment horizontal="center" vertical="center" wrapText="1"/>
    </xf>
    <xf numFmtId="177" fontId="48" fillId="0" borderId="0" xfId="0" applyNumberFormat="1" applyFont="1" applyFill="1" applyBorder="1" applyAlignment="1">
      <alignment vertical="center" wrapText="1"/>
    </xf>
    <xf numFmtId="177" fontId="49" fillId="0" borderId="0" xfId="0" applyNumberFormat="1" applyFont="1" applyFill="1" applyBorder="1" applyAlignment="1">
      <alignment horizontal="right" vertical="center" wrapText="1"/>
    </xf>
    <xf numFmtId="177" fontId="44" fillId="3" borderId="1" xfId="0" applyNumberFormat="1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179" fontId="0" fillId="0" borderId="1" xfId="0" applyNumberFormat="1" applyFont="1" applyFill="1" applyBorder="1" applyAlignment="1">
      <alignment horizontal="right" vertical="center" wrapText="1"/>
    </xf>
    <xf numFmtId="179" fontId="1" fillId="0" borderId="1" xfId="0" applyNumberFormat="1" applyFont="1" applyFill="1" applyBorder="1" applyAlignment="1">
      <alignment vertical="center"/>
    </xf>
    <xf numFmtId="177" fontId="40" fillId="0" borderId="1" xfId="0" applyNumberFormat="1" applyFont="1" applyFill="1" applyBorder="1" applyAlignment="1"/>
    <xf numFmtId="177" fontId="0" fillId="0" borderId="7" xfId="0" applyNumberFormat="1" applyFont="1" applyFill="1" applyBorder="1" applyAlignment="1">
      <alignment horizontal="left" vertical="center" wrapText="1"/>
    </xf>
    <xf numFmtId="177" fontId="44" fillId="0" borderId="0" xfId="0" applyNumberFormat="1" applyFont="1" applyFill="1" applyAlignment="1"/>
    <xf numFmtId="0" fontId="0" fillId="0" borderId="0" xfId="0" applyNumberFormat="1" applyFont="1" applyFill="1" applyBorder="1" applyAlignment="1"/>
    <xf numFmtId="181" fontId="0" fillId="0" borderId="0" xfId="0" applyNumberFormat="1">
      <alignment vertical="center"/>
    </xf>
    <xf numFmtId="182" fontId="50" fillId="0" borderId="0" xfId="0" applyNumberFormat="1" applyFont="1" applyFill="1" applyBorder="1" applyAlignment="1">
      <alignment horizontal="left" vertical="center" wrapText="1"/>
    </xf>
    <xf numFmtId="182" fontId="41" fillId="0" borderId="0" xfId="0" applyNumberFormat="1" applyFont="1" applyFill="1" applyBorder="1" applyAlignment="1">
      <alignment horizontal="left" vertical="center" wrapText="1"/>
    </xf>
    <xf numFmtId="181" fontId="41" fillId="0" borderId="0" xfId="0" applyNumberFormat="1" applyFont="1" applyFill="1" applyBorder="1" applyAlignment="1">
      <alignment horizontal="left" vertical="center" wrapText="1"/>
    </xf>
    <xf numFmtId="181" fontId="41" fillId="0" borderId="0" xfId="0" applyNumberFormat="1" applyFont="1" applyFill="1" applyBorder="1" applyAlignment="1">
      <alignment horizontal="right" vertical="center" wrapText="1"/>
    </xf>
    <xf numFmtId="182" fontId="0" fillId="0" borderId="0" xfId="0" applyNumberFormat="1" applyFont="1" applyFill="1" applyBorder="1" applyAlignment="1"/>
    <xf numFmtId="182" fontId="51" fillId="0" borderId="0" xfId="0" applyNumberFormat="1" applyFont="1" applyFill="1" applyBorder="1" applyAlignment="1">
      <alignment horizontal="center" vertical="center" wrapText="1"/>
    </xf>
    <xf numFmtId="0" fontId="52" fillId="0" borderId="0" xfId="0" applyFont="1" applyFill="1" applyAlignment="1">
      <alignment vertical="center"/>
    </xf>
    <xf numFmtId="181" fontId="53" fillId="0" borderId="0" xfId="0" applyNumberFormat="1" applyFont="1" applyFill="1" applyAlignment="1">
      <alignment horizontal="center" vertical="center"/>
    </xf>
    <xf numFmtId="181" fontId="8" fillId="0" borderId="0" xfId="0" applyNumberFormat="1" applyFont="1" applyFill="1" applyAlignment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center" vertical="center"/>
    </xf>
    <xf numFmtId="181" fontId="17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>
      <alignment vertical="center"/>
    </xf>
    <xf numFmtId="181" fontId="17" fillId="0" borderId="1" xfId="53" applyNumberFormat="1" applyFont="1" applyFill="1" applyBorder="1" applyAlignment="1">
      <alignment horizontal="center" vertical="center"/>
    </xf>
    <xf numFmtId="0" fontId="43" fillId="0" borderId="1" xfId="0" applyNumberFormat="1" applyFont="1" applyFill="1" applyBorder="1" applyAlignment="1" applyProtection="1">
      <alignment vertical="center"/>
    </xf>
    <xf numFmtId="0" fontId="17" fillId="0" borderId="1" xfId="0" applyNumberFormat="1" applyFont="1" applyFill="1" applyBorder="1" applyAlignment="1" applyProtection="1">
      <alignment vertical="center"/>
    </xf>
    <xf numFmtId="181" fontId="15" fillId="0" borderId="1" xfId="0" applyNumberFormat="1" applyFont="1" applyFill="1" applyBorder="1" applyAlignment="1" applyProtection="1">
      <alignment horizontal="right" vertical="center"/>
    </xf>
    <xf numFmtId="0" fontId="15" fillId="0" borderId="1" xfId="0" applyNumberFormat="1" applyFont="1" applyFill="1" applyBorder="1" applyAlignment="1" applyProtection="1">
      <alignment vertical="center"/>
    </xf>
    <xf numFmtId="181" fontId="0" fillId="0" borderId="1" xfId="0" applyNumberFormat="1" applyFill="1" applyBorder="1">
      <alignment vertical="center"/>
    </xf>
    <xf numFmtId="0" fontId="54" fillId="0" borderId="1" xfId="0" applyNumberFormat="1" applyFont="1" applyFill="1" applyBorder="1" applyAlignment="1" applyProtection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0" fontId="11" fillId="0" borderId="0" xfId="0" applyFont="1" applyFill="1" applyAlignment="1">
      <alignment horizontal="center" vertical="center"/>
    </xf>
    <xf numFmtId="0" fontId="5" fillId="0" borderId="0" xfId="0" applyFont="1" applyFill="1" applyBorder="1" applyAlignment="1"/>
    <xf numFmtId="181" fontId="5" fillId="0" borderId="0" xfId="0" applyNumberFormat="1" applyFont="1" applyFill="1" applyBorder="1" applyAlignment="1">
      <alignment horizontal="center"/>
    </xf>
    <xf numFmtId="179" fontId="5" fillId="0" borderId="0" xfId="0" applyNumberFormat="1" applyFont="1" applyFill="1" applyBorder="1" applyAlignment="1"/>
    <xf numFmtId="181" fontId="5" fillId="0" borderId="0" xfId="53" applyNumberFormat="1" applyFont="1" applyFill="1" applyAlignment="1">
      <alignment horizontal="center"/>
    </xf>
    <xf numFmtId="179" fontId="5" fillId="0" borderId="0" xfId="53" applyNumberFormat="1" applyFont="1" applyFill="1"/>
    <xf numFmtId="1" fontId="37" fillId="0" borderId="0" xfId="53" applyNumberFormat="1" applyFont="1" applyFill="1" applyAlignment="1" applyProtection="1">
      <alignment horizontal="center" vertical="center" wrapText="1"/>
      <protection locked="0"/>
    </xf>
    <xf numFmtId="179" fontId="37" fillId="0" borderId="0" xfId="53" applyNumberFormat="1" applyFont="1" applyFill="1" applyAlignment="1" applyProtection="1">
      <alignment horizontal="center" vertical="center" wrapText="1"/>
      <protection locked="0"/>
    </xf>
    <xf numFmtId="179" fontId="55" fillId="0" borderId="0" xfId="0" applyNumberFormat="1" applyFont="1" applyFill="1" applyAlignment="1">
      <alignment horizontal="center" vertical="center" wrapText="1"/>
    </xf>
    <xf numFmtId="0" fontId="18" fillId="0" borderId="1" xfId="53" applyFont="1" applyFill="1" applyBorder="1" applyAlignment="1">
      <alignment horizontal="center" vertical="center" wrapText="1"/>
    </xf>
    <xf numFmtId="181" fontId="17" fillId="0" borderId="1" xfId="53" applyNumberFormat="1" applyFont="1" applyFill="1" applyBorder="1" applyAlignment="1">
      <alignment horizontal="center" vertical="center" wrapText="1"/>
    </xf>
    <xf numFmtId="179" fontId="17" fillId="0" borderId="1" xfId="53" applyNumberFormat="1" applyFont="1" applyFill="1" applyBorder="1" applyAlignment="1">
      <alignment horizontal="center" vertical="center" wrapText="1"/>
    </xf>
    <xf numFmtId="0" fontId="11" fillId="0" borderId="1" xfId="53" applyFont="1" applyFill="1" applyBorder="1" applyAlignment="1">
      <alignment horizontal="center" vertical="center" wrapText="1"/>
    </xf>
    <xf numFmtId="0" fontId="56" fillId="0" borderId="3" xfId="0" applyNumberFormat="1" applyFont="1" applyFill="1" applyBorder="1" applyAlignment="1" applyProtection="1">
      <alignment horizontal="center" vertical="center"/>
    </xf>
    <xf numFmtId="0" fontId="56" fillId="0" borderId="5" xfId="0" applyNumberFormat="1" applyFont="1" applyFill="1" applyBorder="1" applyAlignment="1" applyProtection="1">
      <alignment horizontal="left" vertical="center"/>
    </xf>
    <xf numFmtId="0" fontId="43" fillId="0" borderId="1" xfId="0" applyNumberFormat="1" applyFont="1" applyFill="1" applyBorder="1" applyAlignment="1" applyProtection="1">
      <alignment horizontal="left" vertical="center"/>
    </xf>
    <xf numFmtId="0" fontId="56" fillId="0" borderId="1" xfId="0" applyNumberFormat="1" applyFont="1" applyFill="1" applyBorder="1" applyAlignment="1" applyProtection="1">
      <alignment horizontal="left" vertical="center"/>
    </xf>
    <xf numFmtId="179" fontId="57" fillId="0" borderId="1" xfId="0" applyNumberFormat="1" applyFont="1" applyFill="1" applyBorder="1" applyAlignment="1" applyProtection="1">
      <alignment horizontal="center" vertical="center"/>
    </xf>
    <xf numFmtId="181" fontId="57" fillId="0" borderId="1" xfId="0" applyNumberFormat="1" applyFont="1" applyFill="1" applyBorder="1" applyAlignment="1" applyProtection="1">
      <alignment horizontal="center" vertical="center"/>
    </xf>
    <xf numFmtId="179" fontId="52" fillId="0" borderId="1" xfId="0" applyNumberFormat="1" applyFont="1" applyFill="1" applyBorder="1" applyAlignment="1" applyProtection="1">
      <alignment horizontal="right" vertical="center"/>
    </xf>
    <xf numFmtId="181" fontId="52" fillId="0" borderId="1" xfId="0" applyNumberFormat="1" applyFont="1" applyFill="1" applyBorder="1" applyAlignment="1" applyProtection="1">
      <alignment horizontal="center" vertical="center"/>
    </xf>
    <xf numFmtId="0" fontId="43" fillId="0" borderId="5" xfId="0" applyNumberFormat="1" applyFont="1" applyFill="1" applyBorder="1" applyAlignment="1" applyProtection="1">
      <alignment horizontal="left" vertical="center"/>
    </xf>
    <xf numFmtId="0" fontId="43" fillId="0" borderId="3" xfId="0" applyNumberFormat="1" applyFont="1" applyFill="1" applyBorder="1" applyAlignment="1" applyProtection="1">
      <alignment horizontal="left" vertical="center"/>
    </xf>
    <xf numFmtId="179" fontId="52" fillId="0" borderId="8" xfId="0" applyNumberFormat="1" applyFont="1" applyFill="1" applyBorder="1" applyAlignment="1" applyProtection="1">
      <alignment horizontal="right" vertical="center"/>
    </xf>
    <xf numFmtId="181" fontId="52" fillId="0" borderId="8" xfId="0" applyNumberFormat="1" applyFont="1" applyFill="1" applyBorder="1" applyAlignment="1" applyProtection="1">
      <alignment horizontal="center" vertical="center"/>
    </xf>
    <xf numFmtId="0" fontId="56" fillId="0" borderId="3" xfId="0" applyNumberFormat="1" applyFont="1" applyFill="1" applyBorder="1" applyAlignment="1" applyProtection="1">
      <alignment horizontal="left" vertical="center"/>
    </xf>
    <xf numFmtId="0" fontId="43" fillId="0" borderId="9" xfId="0" applyNumberFormat="1" applyFont="1" applyFill="1" applyBorder="1" applyAlignment="1" applyProtection="1">
      <alignment horizontal="left" vertical="center"/>
    </xf>
    <xf numFmtId="0" fontId="43" fillId="0" borderId="10" xfId="0" applyNumberFormat="1" applyFont="1" applyFill="1" applyBorder="1" applyAlignment="1" applyProtection="1">
      <alignment horizontal="left" vertical="center"/>
    </xf>
    <xf numFmtId="0" fontId="56" fillId="0" borderId="10" xfId="0" applyNumberFormat="1" applyFont="1" applyFill="1" applyBorder="1" applyAlignment="1" applyProtection="1">
      <alignment horizontal="left" vertical="center"/>
    </xf>
    <xf numFmtId="0" fontId="43" fillId="0" borderId="11" xfId="0" applyNumberFormat="1" applyFont="1" applyFill="1" applyBorder="1" applyAlignment="1" applyProtection="1">
      <alignment horizontal="left" vertical="center"/>
    </xf>
    <xf numFmtId="0" fontId="43" fillId="0" borderId="12" xfId="0" applyNumberFormat="1" applyFont="1" applyFill="1" applyBorder="1" applyAlignment="1" applyProtection="1">
      <alignment horizontal="left" vertical="center"/>
    </xf>
    <xf numFmtId="179" fontId="52" fillId="0" borderId="2" xfId="0" applyNumberFormat="1" applyFont="1" applyFill="1" applyBorder="1" applyAlignment="1" applyProtection="1">
      <alignment horizontal="right" vertical="center"/>
    </xf>
    <xf numFmtId="0" fontId="18" fillId="0" borderId="1" xfId="0" applyNumberFormat="1" applyFont="1" applyFill="1" applyBorder="1" applyAlignment="1" applyProtection="1">
      <alignment horizontal="left" vertical="center"/>
    </xf>
    <xf numFmtId="179" fontId="5" fillId="0" borderId="1" xfId="0" applyNumberFormat="1" applyFont="1" applyFill="1" applyBorder="1" applyAlignment="1" applyProtection="1">
      <alignment horizontal="righ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181" fontId="52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81" fontId="5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181" fontId="8" fillId="0" borderId="0" xfId="53" applyNumberFormat="1" applyFont="1" applyFill="1"/>
    <xf numFmtId="0" fontId="7" fillId="0" borderId="0" xfId="53" applyFont="1" applyFill="1"/>
    <xf numFmtId="1" fontId="58" fillId="0" borderId="0" xfId="53" applyNumberFormat="1" applyFont="1" applyFill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181" fontId="17" fillId="0" borderId="1" xfId="53" applyNumberFormat="1" applyFont="1" applyFill="1" applyBorder="1" applyAlignment="1" applyProtection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81" fontId="15" fillId="0" borderId="1" xfId="53" applyNumberFormat="1" applyFont="1" applyFill="1" applyBorder="1" applyAlignment="1" applyProtection="1">
      <alignment vertical="center"/>
    </xf>
    <xf numFmtId="0" fontId="13" fillId="0" borderId="0" xfId="0" applyFont="1" applyFill="1" applyAlignment="1">
      <alignment vertical="center"/>
    </xf>
    <xf numFmtId="1" fontId="8" fillId="0" borderId="0" xfId="53" applyNumberFormat="1" applyFont="1" applyFill="1"/>
    <xf numFmtId="0" fontId="1" fillId="0" borderId="0" xfId="0" applyFont="1">
      <alignment vertical="center"/>
    </xf>
    <xf numFmtId="181" fontId="18" fillId="0" borderId="0" xfId="53" applyNumberFormat="1" applyFont="1" applyFill="1" applyBorder="1"/>
    <xf numFmtId="181" fontId="15" fillId="0" borderId="1" xfId="53" applyNumberFormat="1" applyFont="1" applyFill="1" applyBorder="1" applyAlignment="1">
      <alignment vertical="center"/>
    </xf>
    <xf numFmtId="181" fontId="15" fillId="0" borderId="1" xfId="53" applyNumberFormat="1" applyFont="1" applyFill="1" applyBorder="1" applyAlignment="1" applyProtection="1">
      <alignment vertical="center"/>
      <protection locked="0"/>
    </xf>
    <xf numFmtId="1" fontId="13" fillId="0" borderId="1" xfId="56" applyNumberFormat="1" applyFont="1" applyFill="1" applyBorder="1" applyAlignment="1">
      <alignment vertical="center" shrinkToFit="1"/>
    </xf>
    <xf numFmtId="1" fontId="13" fillId="0" borderId="1" xfId="56" applyNumberFormat="1" applyFont="1" applyFill="1" applyBorder="1" applyAlignment="1">
      <alignment vertical="center"/>
    </xf>
    <xf numFmtId="0" fontId="59" fillId="0" borderId="0" xfId="53" applyFont="1" applyFill="1" applyProtection="1">
      <protection locked="0"/>
    </xf>
    <xf numFmtId="177" fontId="52" fillId="0" borderId="0" xfId="0" applyNumberFormat="1" applyFont="1" applyFill="1" applyBorder="1" applyAlignment="1"/>
    <xf numFmtId="177" fontId="17" fillId="0" borderId="0" xfId="0" applyNumberFormat="1" applyFont="1" applyFill="1" applyBorder="1" applyAlignment="1"/>
    <xf numFmtId="177" fontId="5" fillId="0" borderId="0" xfId="0" applyNumberFormat="1" applyFont="1" applyFill="1" applyBorder="1" applyAlignment="1"/>
    <xf numFmtId="177" fontId="11" fillId="0" borderId="0" xfId="0" applyNumberFormat="1" applyFont="1" applyFill="1" applyBorder="1" applyAlignment="1">
      <alignment horizontal="center"/>
    </xf>
    <xf numFmtId="0" fontId="12" fillId="0" borderId="0" xfId="0" applyFont="1" applyFill="1">
      <alignment vertical="center"/>
    </xf>
    <xf numFmtId="181" fontId="12" fillId="0" borderId="0" xfId="0" applyNumberFormat="1" applyFont="1" applyFill="1">
      <alignment vertical="center"/>
    </xf>
    <xf numFmtId="0" fontId="7" fillId="0" borderId="0" xfId="0" applyFont="1" applyFill="1">
      <alignment vertical="center"/>
    </xf>
    <xf numFmtId="1" fontId="37" fillId="0" borderId="0" xfId="53" applyNumberFormat="1" applyFont="1" applyFill="1" applyAlignment="1" applyProtection="1">
      <alignment horizontal="center" vertical="center"/>
      <protection locked="0"/>
    </xf>
    <xf numFmtId="177" fontId="52" fillId="0" borderId="0" xfId="0" applyNumberFormat="1" applyFont="1" applyFill="1" applyBorder="1" applyAlignment="1">
      <alignment horizontal="right" vertical="center" wrapText="1"/>
    </xf>
    <xf numFmtId="181" fontId="52" fillId="0" borderId="0" xfId="0" applyNumberFormat="1" applyFont="1" applyFill="1" applyBorder="1" applyAlignment="1">
      <alignment horizontal="right" vertical="center" wrapText="1"/>
    </xf>
    <xf numFmtId="177" fontId="20" fillId="0" borderId="3" xfId="0" applyNumberFormat="1" applyFont="1" applyFill="1" applyBorder="1" applyAlignment="1">
      <alignment horizontal="center" vertical="center" wrapText="1"/>
    </xf>
    <xf numFmtId="177" fontId="17" fillId="0" borderId="4" xfId="0" applyNumberFormat="1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 wrapText="1"/>
    </xf>
    <xf numFmtId="181" fontId="20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left" vertical="center" wrapText="1"/>
    </xf>
    <xf numFmtId="181" fontId="60" fillId="0" borderId="1" xfId="0" applyNumberFormat="1" applyFont="1" applyFill="1" applyBorder="1" applyAlignment="1" applyProtection="1">
      <alignment shrinkToFit="1"/>
      <protection locked="0"/>
    </xf>
    <xf numFmtId="0" fontId="39" fillId="0" borderId="0" xfId="0" applyFont="1" applyFill="1">
      <alignment vertical="center"/>
    </xf>
    <xf numFmtId="176" fontId="12" fillId="0" borderId="0" xfId="0" applyNumberFormat="1" applyFont="1" applyFill="1">
      <alignment vertical="center"/>
    </xf>
    <xf numFmtId="181" fontId="8" fillId="0" borderId="1" xfId="0" applyNumberFormat="1" applyFont="1" applyFill="1" applyBorder="1" applyAlignment="1">
      <alignment vertical="center"/>
    </xf>
    <xf numFmtId="177" fontId="11" fillId="0" borderId="0" xfId="0" applyNumberFormat="1" applyFont="1" applyFill="1" applyBorder="1" applyAlignment="1"/>
    <xf numFmtId="177" fontId="18" fillId="0" borderId="0" xfId="0" applyNumberFormat="1" applyFont="1" applyFill="1" applyBorder="1" applyAlignment="1">
      <alignment horizont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_2019年密云区一般预算基金预算公开情况表" xfId="32"/>
    <cellStyle name="适中" xfId="33" builtinId="28"/>
    <cellStyle name="常规_2013公共、基金" xfId="34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常规_yb3001" xfId="45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_Sheet1" xfId="56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5" Type="http://schemas.openxmlformats.org/officeDocument/2006/relationships/sharedStrings" Target="sharedStrings.xml"/><Relationship Id="rId54" Type="http://schemas.openxmlformats.org/officeDocument/2006/relationships/styles" Target="styles.xml"/><Relationship Id="rId53" Type="http://schemas.openxmlformats.org/officeDocument/2006/relationships/theme" Target="theme/theme1.xml"/><Relationship Id="rId52" Type="http://schemas.openxmlformats.org/officeDocument/2006/relationships/externalLink" Target="externalLinks/externalLink37.xml"/><Relationship Id="rId51" Type="http://schemas.openxmlformats.org/officeDocument/2006/relationships/externalLink" Target="externalLinks/externalLink36.xml"/><Relationship Id="rId50" Type="http://schemas.openxmlformats.org/officeDocument/2006/relationships/externalLink" Target="externalLinks/externalLink35.xml"/><Relationship Id="rId5" Type="http://schemas.openxmlformats.org/officeDocument/2006/relationships/worksheet" Target="worksheets/sheet5.xml"/><Relationship Id="rId49" Type="http://schemas.openxmlformats.org/officeDocument/2006/relationships/externalLink" Target="externalLinks/externalLink34.xml"/><Relationship Id="rId48" Type="http://schemas.openxmlformats.org/officeDocument/2006/relationships/externalLink" Target="externalLinks/externalLink33.xml"/><Relationship Id="rId47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31.xml"/><Relationship Id="rId45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27.xml"/><Relationship Id="rId41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5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24.xml"/><Relationship Id="rId38" Type="http://schemas.openxmlformats.org/officeDocument/2006/relationships/externalLink" Target="externalLinks/externalLink23.xml"/><Relationship Id="rId37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21.xml"/><Relationship Id="rId35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esktop\&#35852;&#33509;&#24858;(A41F7293CD5E)\POWER%20ASSUMPTION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2.24\POWER%20ASSUMPTION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2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~1\zq\LOCALS~1\Temp\&#36130;&#25919;&#20379;&#20859;&#20154;&#21592;&#20449;&#24687;&#34920;\&#25945;&#32946;\&#27896;&#27700;&#22235;&#20013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esktop\&#35852;&#33509;&#24858;(A41F7293CD5E)\&#20844;&#25991;&#21253;\2018&#24180;\&#21508;&#31867;&#25253;&#34920;\2018.12.3&#21306;&#20154;&#22823;&#21021;&#23457;&#39044;&#31639;--2019&#24180;&#39044;&#31639;&#21508;&#34920;\&#20844;&#25991;&#21253;\2018&#24180;\&#21508;&#31867;&#25253;&#34920;\2018.11.20&#12304;&#24066;&#23616;&#12305;&#20851;&#20110;2018&#24180;&#39044;&#31639;&#22791;&#26696;&#30340;&#36890;&#30693;\&#35745;&#31639;\2013&#24180;&#36130;&#25919;&#25253;&#21578;&#25968;&#25454;\2013&#24180;&#36130;&#25919;&#25253;&#21578;&#25968;&#25454;\&#20844;&#25991;&#21253;\&#37096;&#38376;&#39044;&#31639;\2014&#24180;&#37096;&#38376;&#39044;&#31639;\2014&#39033;&#30446;&#24211;\&#39033;&#30446;&#27719;&#24635;&#34920;&#26679;-&#37027;&#2173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 refreshError="1"/>
      <sheetData sheetId="1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 refreshError="1"/>
      <sheetData sheetId="1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项目支出表（表十二）"/>
      <sheetName val="00000ppy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DDETABLE "/>
      <sheetName val="#REF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zoomScale="85" zoomScaleNormal="85" workbookViewId="0">
      <selection activeCell="A9" sqref="A9"/>
    </sheetView>
  </sheetViews>
  <sheetFormatPr defaultColWidth="9" defaultRowHeight="15"/>
  <cols>
    <col min="1" max="1" width="33" style="277" customWidth="1"/>
    <col min="2" max="2" width="14.625" style="278" customWidth="1"/>
    <col min="3" max="3" width="14.625" style="277" customWidth="1"/>
    <col min="4" max="4" width="33.75" style="277" customWidth="1"/>
    <col min="5" max="6" width="14.625" style="277" customWidth="1"/>
    <col min="7" max="7" width="11" style="277" customWidth="1"/>
    <col min="8" max="8" width="10.875" style="277" customWidth="1"/>
    <col min="9" max="9" width="9" style="277"/>
    <col min="10" max="10" width="9.75" style="277"/>
    <col min="11" max="11" width="9" style="277"/>
    <col min="12" max="12" width="9.75" style="277"/>
    <col min="13" max="16384" width="9" style="277"/>
  </cols>
  <sheetData>
    <row r="1" ht="18.75" spans="1:1">
      <c r="A1" s="279" t="s">
        <v>0</v>
      </c>
    </row>
    <row r="2" s="272" customFormat="1" ht="38.1" customHeight="1" spans="1:6">
      <c r="A2" s="280" t="s">
        <v>1</v>
      </c>
      <c r="B2" s="280"/>
      <c r="C2" s="280"/>
      <c r="D2" s="280"/>
      <c r="E2" s="280"/>
      <c r="F2" s="280"/>
    </row>
    <row r="3" s="273" customFormat="1" ht="24" customHeight="1" spans="1:6">
      <c r="A3" s="281"/>
      <c r="B3" s="282"/>
      <c r="C3" s="281"/>
      <c r="D3" s="281"/>
      <c r="E3" s="281"/>
      <c r="F3" s="81" t="s">
        <v>2</v>
      </c>
    </row>
    <row r="4" s="274" customFormat="1" ht="27.95" customHeight="1" spans="1:12">
      <c r="A4" s="283" t="s">
        <v>3</v>
      </c>
      <c r="B4" s="284"/>
      <c r="C4" s="284"/>
      <c r="D4" s="129" t="s">
        <v>4</v>
      </c>
      <c r="E4" s="285"/>
      <c r="F4" s="285"/>
      <c r="I4" s="292"/>
      <c r="J4" s="292"/>
      <c r="K4" s="292"/>
      <c r="L4" s="292"/>
    </row>
    <row r="5" s="275" customFormat="1" ht="42.95" customHeight="1" spans="1:6">
      <c r="A5" s="129" t="s">
        <v>5</v>
      </c>
      <c r="B5" s="286" t="s">
        <v>6</v>
      </c>
      <c r="C5" s="129" t="s">
        <v>7</v>
      </c>
      <c r="D5" s="129" t="s">
        <v>5</v>
      </c>
      <c r="E5" s="129" t="s">
        <v>6</v>
      </c>
      <c r="F5" s="129" t="s">
        <v>7</v>
      </c>
    </row>
    <row r="6" s="276" customFormat="1" ht="27.95" customHeight="1" spans="1:11">
      <c r="A6" s="129" t="s">
        <v>8</v>
      </c>
      <c r="B6" s="205">
        <f>B7+B8+B12</f>
        <v>20106.92</v>
      </c>
      <c r="C6" s="205">
        <f>C7+C8+C12</f>
        <v>11710.59</v>
      </c>
      <c r="D6" s="129" t="s">
        <v>9</v>
      </c>
      <c r="E6" s="205">
        <f>E7+E8+E12</f>
        <v>20106.92</v>
      </c>
      <c r="F6" s="205">
        <f>F7+F8+F12</f>
        <v>11710.59</v>
      </c>
      <c r="I6" s="293"/>
      <c r="K6" s="293"/>
    </row>
    <row r="7" s="275" customFormat="1" ht="27.95" customHeight="1" spans="1:8">
      <c r="A7" s="287" t="s">
        <v>10</v>
      </c>
      <c r="B7" s="268">
        <v>6685.45</v>
      </c>
      <c r="C7" s="288">
        <v>8160</v>
      </c>
      <c r="D7" s="287" t="s">
        <v>11</v>
      </c>
      <c r="E7" s="268">
        <f>17197.32+2110.89</f>
        <v>19308.21</v>
      </c>
      <c r="F7" s="288">
        <f>C6</f>
        <v>11710.59</v>
      </c>
      <c r="G7" s="289"/>
      <c r="H7" s="290"/>
    </row>
    <row r="8" s="275" customFormat="1" ht="27.95" customHeight="1" spans="1:7">
      <c r="A8" s="287" t="s">
        <v>12</v>
      </c>
      <c r="B8" s="268">
        <f>B9+B10+B11</f>
        <v>10796.6</v>
      </c>
      <c r="C8" s="268">
        <f>C9+C10+C11</f>
        <v>3550.59</v>
      </c>
      <c r="D8" s="287" t="s">
        <v>13</v>
      </c>
      <c r="E8" s="268">
        <f>E9+E10</f>
        <v>239.09</v>
      </c>
      <c r="F8" s="268">
        <f>F9+F10</f>
        <v>0</v>
      </c>
      <c r="G8" s="289"/>
    </row>
    <row r="9" s="275" customFormat="1" ht="27.95" customHeight="1" spans="1:6">
      <c r="A9" s="287" t="s">
        <v>14</v>
      </c>
      <c r="B9" s="268"/>
      <c r="C9" s="268"/>
      <c r="D9" s="287" t="s">
        <v>15</v>
      </c>
      <c r="E9" s="268">
        <v>239.09</v>
      </c>
      <c r="F9" s="268"/>
    </row>
    <row r="10" s="275" customFormat="1" ht="27.95" customHeight="1" spans="1:6">
      <c r="A10" s="287" t="s">
        <v>16</v>
      </c>
      <c r="B10" s="268">
        <v>2662.85</v>
      </c>
      <c r="C10" s="291">
        <v>3550.59</v>
      </c>
      <c r="D10" s="287" t="s">
        <v>17</v>
      </c>
      <c r="E10" s="268"/>
      <c r="F10" s="291"/>
    </row>
    <row r="11" s="275" customFormat="1" ht="27.95" customHeight="1" spans="1:6">
      <c r="A11" s="287" t="s">
        <v>18</v>
      </c>
      <c r="B11" s="268">
        <v>8133.75</v>
      </c>
      <c r="C11" s="268"/>
      <c r="D11" s="287"/>
      <c r="E11" s="268"/>
      <c r="F11" s="268"/>
    </row>
    <row r="12" s="275" customFormat="1" ht="27.95" customHeight="1" spans="1:6">
      <c r="A12" s="28" t="s">
        <v>19</v>
      </c>
      <c r="B12" s="268">
        <v>2624.87</v>
      </c>
      <c r="C12" s="268"/>
      <c r="D12" s="28" t="s">
        <v>20</v>
      </c>
      <c r="E12" s="268">
        <v>559.62</v>
      </c>
      <c r="F12" s="268"/>
    </row>
  </sheetData>
  <mergeCells count="3">
    <mergeCell ref="A2:F2"/>
    <mergeCell ref="A4:C4"/>
    <mergeCell ref="D4:F4"/>
  </mergeCells>
  <printOptions horizontalCentered="1" verticalCentered="1"/>
  <pageMargins left="0.590277777777778" right="0.590277777777778" top="0.747916666666667" bottom="0.826388888888889" header="0.5" footer="0.5"/>
  <pageSetup paperSize="9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zoomScale="85" zoomScaleNormal="85" workbookViewId="0">
      <selection activeCell="B8" sqref="B8"/>
    </sheetView>
  </sheetViews>
  <sheetFormatPr defaultColWidth="9" defaultRowHeight="13.5" outlineLevelCol="7"/>
  <cols>
    <col min="1" max="1" width="32.5" customWidth="1"/>
    <col min="2" max="3" width="15.625" style="100" customWidth="1"/>
    <col min="4" max="4" width="16.025" customWidth="1"/>
    <col min="5" max="5" width="41.875" customWidth="1"/>
    <col min="6" max="7" width="19.375" style="100" customWidth="1"/>
    <col min="8" max="8" width="19.375" customWidth="1"/>
  </cols>
  <sheetData>
    <row r="1" s="1" customFormat="1" ht="30" customHeight="1" spans="1:7">
      <c r="A1" s="8" t="s">
        <v>1316</v>
      </c>
      <c r="B1" s="101"/>
      <c r="C1" s="101"/>
      <c r="D1" s="9"/>
      <c r="E1" s="9"/>
      <c r="F1" s="101"/>
      <c r="G1" s="101"/>
    </row>
    <row r="2" s="93" customFormat="1" ht="29.1" customHeight="1" spans="1:8">
      <c r="A2" s="102" t="s">
        <v>1317</v>
      </c>
      <c r="B2" s="103"/>
      <c r="C2" s="103"/>
      <c r="D2" s="102"/>
      <c r="E2" s="102"/>
      <c r="F2" s="103"/>
      <c r="G2" s="103"/>
      <c r="H2" s="102"/>
    </row>
    <row r="3" s="93" customFormat="1" ht="27.95" customHeight="1" spans="1:8">
      <c r="A3" s="104"/>
      <c r="B3" s="105"/>
      <c r="C3" s="106"/>
      <c r="D3" s="107"/>
      <c r="E3" s="108"/>
      <c r="F3" s="109"/>
      <c r="G3" s="110"/>
      <c r="H3" s="43" t="s">
        <v>2</v>
      </c>
    </row>
    <row r="4" s="94" customFormat="1" ht="35.1" customHeight="1" spans="1:8">
      <c r="A4" s="111" t="s">
        <v>1318</v>
      </c>
      <c r="B4" s="112"/>
      <c r="C4" s="112"/>
      <c r="D4" s="113"/>
      <c r="E4" s="114" t="s">
        <v>1319</v>
      </c>
      <c r="F4" s="115"/>
      <c r="G4" s="115"/>
      <c r="H4" s="116"/>
    </row>
    <row r="5" s="94" customFormat="1" ht="66" customHeight="1" spans="1:8">
      <c r="A5" s="114" t="s">
        <v>1255</v>
      </c>
      <c r="B5" s="117" t="s">
        <v>1266</v>
      </c>
      <c r="C5" s="118" t="s">
        <v>1267</v>
      </c>
      <c r="D5" s="119" t="s">
        <v>1320</v>
      </c>
      <c r="E5" s="114" t="s">
        <v>1255</v>
      </c>
      <c r="F5" s="117" t="s">
        <v>1266</v>
      </c>
      <c r="G5" s="118" t="s">
        <v>1267</v>
      </c>
      <c r="H5" s="119" t="s">
        <v>1320</v>
      </c>
    </row>
    <row r="6" s="95" customFormat="1" ht="36" customHeight="1" spans="1:8">
      <c r="A6" s="120" t="s">
        <v>1321</v>
      </c>
      <c r="B6" s="121">
        <v>3620.71</v>
      </c>
      <c r="C6" s="121"/>
      <c r="D6" s="122"/>
      <c r="E6" s="120" t="s">
        <v>1322</v>
      </c>
      <c r="F6" s="121">
        <v>3620.71</v>
      </c>
      <c r="G6" s="121"/>
      <c r="H6" s="122"/>
    </row>
    <row r="7" s="95" customFormat="1" ht="36" customHeight="1" spans="1:8">
      <c r="A7" s="120" t="s">
        <v>1323</v>
      </c>
      <c r="B7" s="121"/>
      <c r="C7" s="121"/>
      <c r="D7" s="122"/>
      <c r="E7" s="123" t="s">
        <v>1324</v>
      </c>
      <c r="F7" s="124"/>
      <c r="G7" s="124"/>
      <c r="H7" s="125"/>
    </row>
    <row r="8" s="95" customFormat="1" ht="36" customHeight="1" spans="1:8">
      <c r="A8" s="120" t="s">
        <v>1325</v>
      </c>
      <c r="B8" s="121"/>
      <c r="C8" s="121"/>
      <c r="D8" s="122"/>
      <c r="E8" s="24" t="s">
        <v>1326</v>
      </c>
      <c r="F8" s="121"/>
      <c r="G8" s="121"/>
      <c r="H8" s="122"/>
    </row>
    <row r="9" s="95" customFormat="1" ht="36" customHeight="1" spans="1:8">
      <c r="A9" s="126" t="s">
        <v>1327</v>
      </c>
      <c r="B9" s="121"/>
      <c r="C9" s="121"/>
      <c r="D9" s="122"/>
      <c r="E9" s="127" t="s">
        <v>1328</v>
      </c>
      <c r="F9" s="121"/>
      <c r="G9" s="121"/>
      <c r="H9" s="122"/>
    </row>
    <row r="10" s="95" customFormat="1" ht="36" customHeight="1" spans="1:8">
      <c r="A10" s="28" t="s">
        <v>1329</v>
      </c>
      <c r="B10" s="121"/>
      <c r="C10" s="121"/>
      <c r="D10" s="122"/>
      <c r="E10" s="120" t="s">
        <v>1330</v>
      </c>
      <c r="F10" s="121"/>
      <c r="G10" s="121"/>
      <c r="H10" s="122"/>
    </row>
    <row r="11" s="96" customFormat="1" ht="36" customHeight="1" spans="1:8">
      <c r="A11" s="28" t="s">
        <v>1331</v>
      </c>
      <c r="B11" s="121"/>
      <c r="C11" s="121"/>
      <c r="D11" s="122"/>
      <c r="E11" s="120" t="s">
        <v>1332</v>
      </c>
      <c r="F11" s="121"/>
      <c r="G11" s="121"/>
      <c r="H11" s="122"/>
    </row>
    <row r="12" s="96" customFormat="1" ht="36" customHeight="1" spans="1:8">
      <c r="A12" s="28" t="s">
        <v>1333</v>
      </c>
      <c r="B12" s="121"/>
      <c r="C12" s="121"/>
      <c r="D12" s="122"/>
      <c r="E12" s="127" t="s">
        <v>1334</v>
      </c>
      <c r="F12" s="121"/>
      <c r="G12" s="121"/>
      <c r="H12" s="122"/>
    </row>
    <row r="13" s="96" customFormat="1" ht="36" customHeight="1" spans="1:8">
      <c r="A13" s="28" t="s">
        <v>1335</v>
      </c>
      <c r="B13" s="121"/>
      <c r="C13" s="121"/>
      <c r="D13" s="122"/>
      <c r="E13" s="28" t="s">
        <v>1336</v>
      </c>
      <c r="F13" s="121"/>
      <c r="G13" s="121"/>
      <c r="H13" s="122"/>
    </row>
    <row r="14" s="97" customFormat="1" ht="36" customHeight="1" spans="1:8">
      <c r="A14" s="28" t="s">
        <v>1337</v>
      </c>
      <c r="B14" s="121"/>
      <c r="C14" s="121"/>
      <c r="D14" s="122"/>
      <c r="E14" s="28" t="s">
        <v>1338</v>
      </c>
      <c r="F14" s="121"/>
      <c r="G14" s="128"/>
      <c r="H14" s="122"/>
    </row>
    <row r="15" s="95" customFormat="1" ht="36" customHeight="1" spans="1:8">
      <c r="A15" s="28" t="s">
        <v>1339</v>
      </c>
      <c r="B15" s="121"/>
      <c r="C15" s="121"/>
      <c r="D15" s="122"/>
      <c r="E15" s="28" t="s">
        <v>1340</v>
      </c>
      <c r="F15" s="121"/>
      <c r="G15" s="121"/>
      <c r="H15" s="122"/>
    </row>
    <row r="16" s="95" customFormat="1" ht="36" customHeight="1" spans="1:8">
      <c r="A16" s="28"/>
      <c r="B16" s="121"/>
      <c r="C16" s="121"/>
      <c r="D16" s="122"/>
      <c r="E16" s="28"/>
      <c r="F16" s="121"/>
      <c r="G16" s="121"/>
      <c r="H16" s="122"/>
    </row>
    <row r="17" s="98" customFormat="1" ht="36" customHeight="1" spans="1:8">
      <c r="A17" s="129" t="s">
        <v>1341</v>
      </c>
      <c r="B17" s="130">
        <v>3620.71</v>
      </c>
      <c r="C17" s="130"/>
      <c r="D17" s="131"/>
      <c r="E17" s="132" t="s">
        <v>1342</v>
      </c>
      <c r="F17" s="121">
        <v>3620.71</v>
      </c>
      <c r="G17" s="130"/>
      <c r="H17" s="131"/>
    </row>
    <row r="18" s="99" customFormat="1" ht="23.1" customHeight="1" spans="1:7">
      <c r="A18" s="133"/>
      <c r="B18" s="134"/>
      <c r="C18" s="134"/>
      <c r="D18" s="135"/>
      <c r="F18" s="136"/>
      <c r="G18" s="136"/>
    </row>
    <row r="19" s="99" customFormat="1" ht="23.1" customHeight="1" spans="1:7">
      <c r="A19" s="133"/>
      <c r="B19" s="134"/>
      <c r="C19" s="134"/>
      <c r="D19" s="135"/>
      <c r="F19" s="136"/>
      <c r="G19" s="136"/>
    </row>
    <row r="20" s="99" customFormat="1" ht="23.1" customHeight="1" spans="1:7">
      <c r="A20" s="133"/>
      <c r="B20" s="134"/>
      <c r="C20" s="134"/>
      <c r="D20" s="135"/>
      <c r="F20" s="136"/>
      <c r="G20" s="136"/>
    </row>
    <row r="21" s="99" customFormat="1" ht="23.1" customHeight="1" spans="1:7">
      <c r="A21" s="133"/>
      <c r="B21" s="134"/>
      <c r="C21" s="134"/>
      <c r="D21" s="135"/>
      <c r="F21" s="136"/>
      <c r="G21" s="136"/>
    </row>
    <row r="22" s="99" customFormat="1" ht="23.1" customHeight="1" spans="1:7">
      <c r="A22" s="133"/>
      <c r="B22" s="134"/>
      <c r="C22" s="134"/>
      <c r="D22" s="135"/>
      <c r="F22" s="136"/>
      <c r="G22" s="136"/>
    </row>
    <row r="23" s="99" customFormat="1" ht="23.1" customHeight="1" spans="1:7">
      <c r="A23" s="133"/>
      <c r="B23" s="134"/>
      <c r="C23" s="134"/>
      <c r="D23" s="135"/>
      <c r="F23" s="136"/>
      <c r="G23" s="136"/>
    </row>
    <row r="24" s="99" customFormat="1" ht="23.1" customHeight="1" spans="1:7">
      <c r="A24" s="133"/>
      <c r="B24" s="134"/>
      <c r="C24" s="134"/>
      <c r="D24" s="135"/>
      <c r="F24" s="136"/>
      <c r="G24" s="136"/>
    </row>
    <row r="25" s="99" customFormat="1" ht="23.1" customHeight="1" spans="1:7">
      <c r="A25" s="133"/>
      <c r="B25" s="134"/>
      <c r="C25" s="134"/>
      <c r="D25" s="135"/>
      <c r="F25" s="136"/>
      <c r="G25" s="136"/>
    </row>
    <row r="26" s="99" customFormat="1" ht="23.1" customHeight="1" spans="1:7">
      <c r="A26" s="133"/>
      <c r="B26" s="134"/>
      <c r="C26" s="134"/>
      <c r="D26" s="135"/>
      <c r="F26" s="136"/>
      <c r="G26" s="136"/>
    </row>
    <row r="27" s="99" customFormat="1" ht="23.1" customHeight="1" spans="1:7">
      <c r="A27" s="133"/>
      <c r="B27" s="134"/>
      <c r="C27" s="134"/>
      <c r="D27" s="135"/>
      <c r="F27" s="136"/>
      <c r="G27" s="136"/>
    </row>
    <row r="28" s="99" customFormat="1" ht="23.1" customHeight="1" spans="1:7">
      <c r="A28" s="133"/>
      <c r="B28" s="134"/>
      <c r="C28" s="134"/>
      <c r="D28" s="135"/>
      <c r="F28" s="136"/>
      <c r="G28" s="136"/>
    </row>
    <row r="29" s="99" customFormat="1" ht="23.1" customHeight="1" spans="1:7">
      <c r="A29" s="133"/>
      <c r="B29" s="134"/>
      <c r="C29" s="134"/>
      <c r="D29" s="135"/>
      <c r="F29" s="136"/>
      <c r="G29" s="136"/>
    </row>
    <row r="30" s="99" customFormat="1" ht="23.1" customHeight="1" spans="1:7">
      <c r="A30" s="133"/>
      <c r="B30" s="134"/>
      <c r="C30" s="134"/>
      <c r="D30" s="135"/>
      <c r="F30" s="136"/>
      <c r="G30" s="136"/>
    </row>
    <row r="31" s="99" customFormat="1" ht="23.1" customHeight="1" spans="1:7">
      <c r="A31" s="133"/>
      <c r="B31" s="134"/>
      <c r="C31" s="134"/>
      <c r="D31" s="135"/>
      <c r="F31" s="136"/>
      <c r="G31" s="136"/>
    </row>
    <row r="32" s="99" customFormat="1" ht="23.1" customHeight="1" spans="1:7">
      <c r="A32" s="133"/>
      <c r="B32" s="134"/>
      <c r="C32" s="134"/>
      <c r="D32" s="135"/>
      <c r="F32" s="136"/>
      <c r="G32" s="136"/>
    </row>
    <row r="33" s="99" customFormat="1" ht="23.1" customHeight="1" spans="1:7">
      <c r="A33" s="133"/>
      <c r="B33" s="134"/>
      <c r="C33" s="134"/>
      <c r="D33" s="135"/>
      <c r="F33" s="136"/>
      <c r="G33" s="136"/>
    </row>
    <row r="34" s="99" customFormat="1" ht="23.1" customHeight="1" spans="1:7">
      <c r="A34" s="133"/>
      <c r="B34" s="134"/>
      <c r="C34" s="134"/>
      <c r="D34" s="135"/>
      <c r="F34" s="136"/>
      <c r="G34" s="136"/>
    </row>
    <row r="35" s="99" customFormat="1" ht="23.1" customHeight="1" spans="1:7">
      <c r="A35" s="133"/>
      <c r="B35" s="137"/>
      <c r="C35" s="134"/>
      <c r="D35" s="135"/>
      <c r="F35" s="136"/>
      <c r="G35" s="136"/>
    </row>
    <row r="36" s="99" customFormat="1" ht="23.1" customHeight="1" spans="1:7">
      <c r="A36" s="133"/>
      <c r="B36" s="134"/>
      <c r="C36" s="134"/>
      <c r="D36" s="135"/>
      <c r="F36" s="136"/>
      <c r="G36" s="136"/>
    </row>
    <row r="37" s="99" customFormat="1" ht="23.1" customHeight="1" spans="1:7">
      <c r="A37" s="133"/>
      <c r="B37" s="134"/>
      <c r="C37" s="134"/>
      <c r="D37" s="135"/>
      <c r="F37" s="136"/>
      <c r="G37" s="136"/>
    </row>
    <row r="38" s="38" customFormat="1" ht="23.1" customHeight="1" spans="1:7">
      <c r="A38" s="133"/>
      <c r="B38" s="134"/>
      <c r="C38" s="134"/>
      <c r="D38" s="135"/>
      <c r="F38" s="138"/>
      <c r="G38" s="138"/>
    </row>
    <row r="39" s="99" customFormat="1" ht="23.1" customHeight="1" spans="1:7">
      <c r="A39" s="133"/>
      <c r="B39" s="134"/>
      <c r="C39" s="134"/>
      <c r="D39" s="135"/>
      <c r="F39" s="136"/>
      <c r="G39" s="136"/>
    </row>
    <row r="40" s="99" customFormat="1" ht="23.1" customHeight="1" spans="1:7">
      <c r="A40" s="133"/>
      <c r="B40" s="134"/>
      <c r="C40" s="134"/>
      <c r="D40" s="135"/>
      <c r="F40" s="136"/>
      <c r="G40" s="136"/>
    </row>
    <row r="41" s="99" customFormat="1" ht="23.1" customHeight="1" spans="1:7">
      <c r="A41" s="133"/>
      <c r="B41" s="134"/>
      <c r="C41" s="134"/>
      <c r="D41" s="135"/>
      <c r="F41" s="136"/>
      <c r="G41" s="136"/>
    </row>
    <row r="42" s="99" customFormat="1" ht="23.1" customHeight="1" spans="1:7">
      <c r="A42" s="133"/>
      <c r="B42" s="134"/>
      <c r="C42" s="134"/>
      <c r="D42" s="135"/>
      <c r="F42" s="136"/>
      <c r="G42" s="136"/>
    </row>
    <row r="43" s="1" customFormat="1" ht="23.1" customHeight="1" spans="1:7">
      <c r="A43" s="133"/>
      <c r="B43" s="134"/>
      <c r="C43" s="134"/>
      <c r="D43" s="135"/>
      <c r="F43" s="139"/>
      <c r="G43" s="139"/>
    </row>
    <row r="44" s="1" customFormat="1" ht="23.1" customHeight="1" spans="1:7">
      <c r="A44" s="133"/>
      <c r="B44" s="134"/>
      <c r="C44" s="134"/>
      <c r="D44" s="135"/>
      <c r="F44" s="139"/>
      <c r="G44" s="139"/>
    </row>
    <row r="45" s="1" customFormat="1" ht="23.1" customHeight="1" spans="1:7">
      <c r="A45" s="133"/>
      <c r="B45" s="134"/>
      <c r="C45" s="134"/>
      <c r="D45" s="135"/>
      <c r="F45" s="139"/>
      <c r="G45" s="139"/>
    </row>
    <row r="46" s="1" customFormat="1" ht="23.1" customHeight="1" spans="1:7">
      <c r="A46" s="133"/>
      <c r="B46" s="134"/>
      <c r="C46" s="134"/>
      <c r="D46" s="135"/>
      <c r="F46" s="139"/>
      <c r="G46" s="139"/>
    </row>
  </sheetData>
  <mergeCells count="3">
    <mergeCell ref="A2:H2"/>
    <mergeCell ref="A4:D4"/>
    <mergeCell ref="E4:H4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abSelected="1" workbookViewId="0">
      <selection activeCell="C22" sqref="C21:C22"/>
    </sheetView>
  </sheetViews>
  <sheetFormatPr defaultColWidth="9" defaultRowHeight="13.5"/>
  <cols>
    <col min="1" max="1" width="11.625" customWidth="1"/>
    <col min="2" max="2" width="23.375" customWidth="1"/>
    <col min="3" max="3" width="25.75" customWidth="1"/>
    <col min="4" max="4" width="39.125" customWidth="1"/>
    <col min="5" max="5" width="19.25" customWidth="1"/>
    <col min="6" max="6" width="17.125" customWidth="1"/>
  </cols>
  <sheetData>
    <row r="1" ht="14.25" spans="1:1">
      <c r="A1" s="78" t="s">
        <v>1343</v>
      </c>
    </row>
    <row r="2" ht="27" spans="1:9">
      <c r="A2" s="79" t="s">
        <v>1344</v>
      </c>
      <c r="B2" s="79"/>
      <c r="C2" s="79"/>
      <c r="D2" s="79"/>
      <c r="E2" s="79"/>
      <c r="F2" s="79"/>
      <c r="G2" s="80"/>
      <c r="H2" s="80"/>
      <c r="I2" s="80"/>
    </row>
    <row r="3" ht="14.25" spans="6:6">
      <c r="F3" s="81" t="s">
        <v>2</v>
      </c>
    </row>
    <row r="4" ht="18.75" spans="1:7">
      <c r="A4" s="82" t="s">
        <v>1345</v>
      </c>
      <c r="B4" s="82"/>
      <c r="C4" s="82"/>
      <c r="D4" s="82"/>
      <c r="E4" s="83" t="s">
        <v>1346</v>
      </c>
      <c r="F4" s="84" t="s">
        <v>1347</v>
      </c>
      <c r="G4" s="85"/>
    </row>
    <row r="5" ht="18.75" spans="1:7">
      <c r="A5" s="86" t="s">
        <v>1348</v>
      </c>
      <c r="B5" s="86" t="s">
        <v>1349</v>
      </c>
      <c r="C5" s="86" t="s">
        <v>1350</v>
      </c>
      <c r="D5" s="86" t="s">
        <v>1351</v>
      </c>
      <c r="E5" s="87"/>
      <c r="F5" s="84"/>
      <c r="G5" s="85"/>
    </row>
    <row r="6" ht="27" customHeight="1" spans="1:6">
      <c r="A6" s="88" t="s">
        <v>1352</v>
      </c>
      <c r="B6" s="89" t="s">
        <v>1353</v>
      </c>
      <c r="C6" s="89" t="s">
        <v>1354</v>
      </c>
      <c r="D6" s="89" t="s">
        <v>1355</v>
      </c>
      <c r="E6" s="89" t="s">
        <v>1356</v>
      </c>
      <c r="F6" s="90">
        <v>72.04</v>
      </c>
    </row>
    <row r="7" ht="27" customHeight="1" spans="1:6">
      <c r="A7" s="88" t="s">
        <v>1357</v>
      </c>
      <c r="B7" s="89" t="s">
        <v>1353</v>
      </c>
      <c r="C7" s="89" t="s">
        <v>1354</v>
      </c>
      <c r="D7" s="89" t="s">
        <v>1358</v>
      </c>
      <c r="E7" s="89" t="s">
        <v>1359</v>
      </c>
      <c r="F7" s="90">
        <v>39.07</v>
      </c>
    </row>
    <row r="8" ht="27" customHeight="1" spans="1:6">
      <c r="A8" s="88" t="s">
        <v>1360</v>
      </c>
      <c r="B8" s="89" t="s">
        <v>1353</v>
      </c>
      <c r="C8" s="91" t="s">
        <v>1361</v>
      </c>
      <c r="D8" s="92" t="s">
        <v>1362</v>
      </c>
      <c r="E8" s="91" t="s">
        <v>1361</v>
      </c>
      <c r="F8" s="90">
        <v>4</v>
      </c>
    </row>
    <row r="9" spans="1:6">
      <c r="A9" s="88"/>
      <c r="B9" s="88"/>
      <c r="C9" s="88"/>
      <c r="D9" s="88"/>
      <c r="E9" s="88"/>
      <c r="F9" s="88"/>
    </row>
    <row r="10" spans="1:6">
      <c r="A10" s="88"/>
      <c r="B10" s="88"/>
      <c r="C10" s="88"/>
      <c r="D10" s="88"/>
      <c r="E10" s="88"/>
      <c r="F10" s="88"/>
    </row>
    <row r="11" spans="1:6">
      <c r="A11" s="88"/>
      <c r="B11" s="88"/>
      <c r="C11" s="88"/>
      <c r="D11" s="88"/>
      <c r="E11" s="88"/>
      <c r="F11" s="88"/>
    </row>
    <row r="12" spans="1:6">
      <c r="A12" s="88"/>
      <c r="B12" s="88"/>
      <c r="C12" s="88"/>
      <c r="D12" s="88"/>
      <c r="E12" s="88"/>
      <c r="F12" s="88"/>
    </row>
    <row r="13" spans="1:6">
      <c r="A13" s="88"/>
      <c r="B13" s="88"/>
      <c r="C13" s="88"/>
      <c r="D13" s="88"/>
      <c r="E13" s="88"/>
      <c r="F13" s="88"/>
    </row>
    <row r="14" spans="1:6">
      <c r="A14" s="88"/>
      <c r="B14" s="88"/>
      <c r="C14" s="88"/>
      <c r="D14" s="88"/>
      <c r="E14" s="88"/>
      <c r="F14" s="88"/>
    </row>
    <row r="15" spans="1:6">
      <c r="A15" s="88"/>
      <c r="B15" s="88"/>
      <c r="C15" s="88"/>
      <c r="D15" s="88"/>
      <c r="E15" s="88"/>
      <c r="F15" s="88"/>
    </row>
    <row r="16" spans="1:6">
      <c r="A16" s="88"/>
      <c r="B16" s="88"/>
      <c r="C16" s="88"/>
      <c r="D16" s="88"/>
      <c r="E16" s="88"/>
      <c r="F16" s="88"/>
    </row>
    <row r="17" spans="1:6">
      <c r="A17" s="88"/>
      <c r="B17" s="88"/>
      <c r="C17" s="88"/>
      <c r="D17" s="88"/>
      <c r="E17" s="88"/>
      <c r="F17" s="88"/>
    </row>
    <row r="18" spans="1:6">
      <c r="A18" s="88"/>
      <c r="B18" s="88"/>
      <c r="C18" s="88"/>
      <c r="D18" s="88"/>
      <c r="E18" s="88"/>
      <c r="F18" s="88"/>
    </row>
    <row r="19" spans="1:6">
      <c r="A19" s="88"/>
      <c r="B19" s="88"/>
      <c r="C19" s="88"/>
      <c r="D19" s="88"/>
      <c r="E19" s="88"/>
      <c r="F19" s="88"/>
    </row>
    <row r="20" spans="1:6">
      <c r="A20" s="88"/>
      <c r="B20" s="88"/>
      <c r="C20" s="88"/>
      <c r="D20" s="88"/>
      <c r="E20" s="88"/>
      <c r="F20" s="88"/>
    </row>
    <row r="21" spans="1:6">
      <c r="A21" s="88"/>
      <c r="B21" s="88"/>
      <c r="C21" s="88"/>
      <c r="D21" s="88"/>
      <c r="E21" s="88"/>
      <c r="F21" s="88"/>
    </row>
    <row r="22" spans="1:6">
      <c r="A22" s="88"/>
      <c r="B22" s="88"/>
      <c r="C22" s="88"/>
      <c r="D22" s="88"/>
      <c r="E22" s="88"/>
      <c r="F22" s="88"/>
    </row>
    <row r="23" spans="1:6">
      <c r="A23" s="88"/>
      <c r="B23" s="88"/>
      <c r="C23" s="88"/>
      <c r="D23" s="88"/>
      <c r="E23" s="88"/>
      <c r="F23" s="88"/>
    </row>
    <row r="24" spans="1:6">
      <c r="A24" s="88"/>
      <c r="B24" s="88"/>
      <c r="C24" s="88"/>
      <c r="D24" s="88"/>
      <c r="E24" s="88"/>
      <c r="F24" s="88"/>
    </row>
    <row r="25" spans="1:6">
      <c r="A25" s="88"/>
      <c r="B25" s="88"/>
      <c r="C25" s="88"/>
      <c r="D25" s="88"/>
      <c r="E25" s="88"/>
      <c r="F25" s="88"/>
    </row>
    <row r="26" spans="1:6">
      <c r="A26" s="88"/>
      <c r="B26" s="88"/>
      <c r="C26" s="88"/>
      <c r="D26" s="88"/>
      <c r="E26" s="88"/>
      <c r="F26" s="88"/>
    </row>
    <row r="27" spans="1:6">
      <c r="A27" s="88"/>
      <c r="B27" s="88"/>
      <c r="C27" s="88"/>
      <c r="D27" s="88"/>
      <c r="E27" s="88"/>
      <c r="F27" s="88"/>
    </row>
    <row r="28" spans="1:6">
      <c r="A28" s="88"/>
      <c r="B28" s="88"/>
      <c r="C28" s="88"/>
      <c r="D28" s="88"/>
      <c r="E28" s="88"/>
      <c r="F28" s="88"/>
    </row>
    <row r="29" spans="1:6">
      <c r="A29" s="88"/>
      <c r="B29" s="88"/>
      <c r="C29" s="88"/>
      <c r="D29" s="88"/>
      <c r="E29" s="88"/>
      <c r="F29" s="88"/>
    </row>
    <row r="30" spans="1:6">
      <c r="A30" s="88"/>
      <c r="B30" s="88"/>
      <c r="C30" s="88"/>
      <c r="D30" s="88"/>
      <c r="E30" s="88"/>
      <c r="F30" s="88"/>
    </row>
    <row r="31" spans="1:6">
      <c r="A31" s="88"/>
      <c r="B31" s="88"/>
      <c r="C31" s="88"/>
      <c r="D31" s="88"/>
      <c r="E31" s="88"/>
      <c r="F31" s="88"/>
    </row>
  </sheetData>
  <mergeCells count="4">
    <mergeCell ref="A2:F2"/>
    <mergeCell ref="A4:D4"/>
    <mergeCell ref="E4:E5"/>
    <mergeCell ref="F4:F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6"/>
  <sheetViews>
    <sheetView zoomScale="78" zoomScaleNormal="78" topLeftCell="A187" workbookViewId="0">
      <selection activeCell="D25" sqref="D25"/>
    </sheetView>
  </sheetViews>
  <sheetFormatPr defaultColWidth="8.75" defaultRowHeight="14.25" outlineLevelCol="4"/>
  <cols>
    <col min="1" max="1" width="15.75" style="54" customWidth="1"/>
    <col min="2" max="2" width="25.75" style="55" customWidth="1"/>
    <col min="3" max="3" width="33.25" style="56" customWidth="1"/>
    <col min="4" max="4" width="38.375" style="57" customWidth="1"/>
    <col min="5" max="5" width="10.875" style="58" customWidth="1"/>
    <col min="6" max="210" width="8.75" style="54"/>
    <col min="211" max="16384" width="8.75" style="59"/>
  </cols>
  <sheetData>
    <row r="1" ht="27.95" customHeight="1" spans="1:1">
      <c r="A1" s="60" t="s">
        <v>1363</v>
      </c>
    </row>
    <row r="2" ht="62.1" customHeight="1" spans="1:5">
      <c r="A2" s="61" t="s">
        <v>1364</v>
      </c>
      <c r="B2" s="61"/>
      <c r="C2" s="61"/>
      <c r="D2" s="61"/>
      <c r="E2" s="61"/>
    </row>
    <row r="3" s="50" customFormat="1" ht="41.1" customHeight="1" spans="1:5">
      <c r="A3" s="62" t="s">
        <v>1348</v>
      </c>
      <c r="B3" s="62" t="s">
        <v>1349</v>
      </c>
      <c r="C3" s="62" t="s">
        <v>1350</v>
      </c>
      <c r="D3" s="62" t="s">
        <v>1351</v>
      </c>
      <c r="E3" s="62" t="s">
        <v>1246</v>
      </c>
    </row>
    <row r="4" s="51" customFormat="1" ht="30" customHeight="1" spans="1:5">
      <c r="A4" s="63" t="s">
        <v>1365</v>
      </c>
      <c r="B4" s="64" t="s">
        <v>1366</v>
      </c>
      <c r="C4" s="65"/>
      <c r="D4" s="63"/>
      <c r="E4" s="63"/>
    </row>
    <row r="5" s="51" customFormat="1" ht="30" customHeight="1" spans="1:5">
      <c r="A5" s="63" t="s">
        <v>1367</v>
      </c>
      <c r="B5" s="65"/>
      <c r="C5" s="65" t="s">
        <v>1368</v>
      </c>
      <c r="D5" s="65"/>
      <c r="E5" s="63"/>
    </row>
    <row r="6" s="51" customFormat="1" ht="30" customHeight="1" spans="1:5">
      <c r="A6" s="65" t="s">
        <v>1369</v>
      </c>
      <c r="B6" s="65"/>
      <c r="C6" s="65"/>
      <c r="D6" s="63" t="s">
        <v>1370</v>
      </c>
      <c r="E6" s="63"/>
    </row>
    <row r="7" s="51" customFormat="1" ht="30" customHeight="1" spans="1:5">
      <c r="A7" s="65" t="s">
        <v>1371</v>
      </c>
      <c r="B7" s="65"/>
      <c r="C7" s="65"/>
      <c r="D7" s="63" t="s">
        <v>1372</v>
      </c>
      <c r="E7" s="63"/>
    </row>
    <row r="8" s="51" customFormat="1" ht="30" customHeight="1" spans="1:5">
      <c r="A8" s="65" t="s">
        <v>1373</v>
      </c>
      <c r="B8" s="65"/>
      <c r="C8" s="65"/>
      <c r="D8" s="63" t="s">
        <v>1374</v>
      </c>
      <c r="E8" s="63"/>
    </row>
    <row r="9" s="51" customFormat="1" ht="30" customHeight="1" spans="1:5">
      <c r="A9" s="65" t="s">
        <v>1375</v>
      </c>
      <c r="B9" s="65"/>
      <c r="C9" s="65"/>
      <c r="D9" s="63" t="s">
        <v>1376</v>
      </c>
      <c r="E9" s="63"/>
    </row>
    <row r="10" s="51" customFormat="1" ht="30" customHeight="1" spans="1:5">
      <c r="A10" s="65" t="s">
        <v>1377</v>
      </c>
      <c r="B10" s="65"/>
      <c r="C10" s="65"/>
      <c r="D10" s="63" t="s">
        <v>1378</v>
      </c>
      <c r="E10" s="63"/>
    </row>
    <row r="11" s="51" customFormat="1" ht="30" customHeight="1" spans="1:5">
      <c r="A11" s="65" t="s">
        <v>1379</v>
      </c>
      <c r="B11" s="65"/>
      <c r="C11" s="65"/>
      <c r="D11" s="63" t="s">
        <v>1380</v>
      </c>
      <c r="E11" s="63"/>
    </row>
    <row r="12" s="51" customFormat="1" ht="30" customHeight="1" spans="1:5">
      <c r="A12" s="65" t="s">
        <v>1381</v>
      </c>
      <c r="B12" s="65"/>
      <c r="C12" s="65"/>
      <c r="D12" s="63" t="s">
        <v>1382</v>
      </c>
      <c r="E12" s="63"/>
    </row>
    <row r="13" s="51" customFormat="1" ht="30" customHeight="1" spans="1:5">
      <c r="A13" s="65" t="s">
        <v>1383</v>
      </c>
      <c r="B13" s="65"/>
      <c r="C13" s="65"/>
      <c r="D13" s="63" t="s">
        <v>1384</v>
      </c>
      <c r="E13" s="63"/>
    </row>
    <row r="14" s="51" customFormat="1" ht="30" customHeight="1" spans="1:5">
      <c r="A14" s="63" t="s">
        <v>1385</v>
      </c>
      <c r="B14" s="64"/>
      <c r="C14" s="65" t="s">
        <v>1386</v>
      </c>
      <c r="D14" s="63"/>
      <c r="E14" s="63"/>
    </row>
    <row r="15" s="51" customFormat="1" ht="30" customHeight="1" spans="1:5">
      <c r="A15" s="65" t="s">
        <v>1387</v>
      </c>
      <c r="B15" s="64"/>
      <c r="C15" s="65"/>
      <c r="D15" s="63" t="s">
        <v>1388</v>
      </c>
      <c r="E15" s="63"/>
    </row>
    <row r="16" s="51" customFormat="1" ht="30" customHeight="1" spans="1:5">
      <c r="A16" s="65" t="s">
        <v>1389</v>
      </c>
      <c r="B16" s="64"/>
      <c r="C16" s="65"/>
      <c r="D16" s="63" t="s">
        <v>1390</v>
      </c>
      <c r="E16" s="63"/>
    </row>
    <row r="17" s="51" customFormat="1" ht="30" customHeight="1" spans="1:5">
      <c r="A17" s="65" t="s">
        <v>1391</v>
      </c>
      <c r="B17" s="64"/>
      <c r="C17" s="65"/>
      <c r="D17" s="63" t="s">
        <v>1392</v>
      </c>
      <c r="E17" s="63"/>
    </row>
    <row r="18" s="51" customFormat="1" ht="30" customHeight="1" spans="1:5">
      <c r="A18" s="65" t="s">
        <v>1393</v>
      </c>
      <c r="B18" s="64"/>
      <c r="C18" s="65"/>
      <c r="D18" s="63" t="s">
        <v>1394</v>
      </c>
      <c r="E18" s="63"/>
    </row>
    <row r="19" s="51" customFormat="1" ht="30" customHeight="1" spans="1:5">
      <c r="A19" s="65" t="s">
        <v>1395</v>
      </c>
      <c r="B19" s="64"/>
      <c r="C19" s="65"/>
      <c r="D19" s="63" t="s">
        <v>1396</v>
      </c>
      <c r="E19" s="63"/>
    </row>
    <row r="20" s="51" customFormat="1" ht="30" customHeight="1" spans="1:5">
      <c r="A20" s="65" t="s">
        <v>1397</v>
      </c>
      <c r="B20" s="64"/>
      <c r="C20" s="65"/>
      <c r="D20" s="63" t="s">
        <v>1398</v>
      </c>
      <c r="E20" s="63"/>
    </row>
    <row r="21" s="51" customFormat="1" ht="30" customHeight="1" spans="1:5">
      <c r="A21" s="65" t="s">
        <v>1399</v>
      </c>
      <c r="B21" s="64"/>
      <c r="C21" s="65"/>
      <c r="D21" s="63" t="s">
        <v>1400</v>
      </c>
      <c r="E21" s="63"/>
    </row>
    <row r="22" s="51" customFormat="1" ht="30" customHeight="1" spans="1:5">
      <c r="A22" s="65" t="s">
        <v>1401</v>
      </c>
      <c r="B22" s="64"/>
      <c r="C22" s="65"/>
      <c r="D22" s="63" t="s">
        <v>1402</v>
      </c>
      <c r="E22" s="63"/>
    </row>
    <row r="23" s="51" customFormat="1" ht="30" customHeight="1" spans="1:5">
      <c r="A23" s="65" t="s">
        <v>1403</v>
      </c>
      <c r="B23" s="64"/>
      <c r="C23" s="65"/>
      <c r="D23" s="63" t="s">
        <v>1404</v>
      </c>
      <c r="E23" s="63"/>
    </row>
    <row r="24" s="51" customFormat="1" ht="30" customHeight="1" spans="1:5">
      <c r="A24" s="65" t="s">
        <v>1405</v>
      </c>
      <c r="B24" s="64"/>
      <c r="C24" s="65"/>
      <c r="D24" s="63" t="s">
        <v>1406</v>
      </c>
      <c r="E24" s="63"/>
    </row>
    <row r="25" s="51" customFormat="1" ht="30" customHeight="1" spans="1:5">
      <c r="A25" s="65" t="s">
        <v>1407</v>
      </c>
      <c r="B25" s="64"/>
      <c r="C25" s="65"/>
      <c r="D25" s="63" t="s">
        <v>1408</v>
      </c>
      <c r="E25" s="63"/>
    </row>
    <row r="26" s="51" customFormat="1" ht="30" customHeight="1" spans="1:5">
      <c r="A26" s="65" t="s">
        <v>1409</v>
      </c>
      <c r="B26" s="64"/>
      <c r="C26" s="65"/>
      <c r="D26" s="63" t="s">
        <v>1410</v>
      </c>
      <c r="E26" s="63"/>
    </row>
    <row r="27" s="51" customFormat="1" ht="30" customHeight="1" spans="1:5">
      <c r="A27" s="65" t="s">
        <v>1411</v>
      </c>
      <c r="B27" s="64"/>
      <c r="C27" s="65"/>
      <c r="D27" s="63" t="s">
        <v>1412</v>
      </c>
      <c r="E27" s="63"/>
    </row>
    <row r="28" s="51" customFormat="1" ht="30" customHeight="1" spans="1:5">
      <c r="A28" s="65" t="s">
        <v>1413</v>
      </c>
      <c r="B28" s="64"/>
      <c r="C28" s="65"/>
      <c r="D28" s="63" t="s">
        <v>1414</v>
      </c>
      <c r="E28" s="63"/>
    </row>
    <row r="29" s="51" customFormat="1" ht="30" customHeight="1" spans="1:5">
      <c r="A29" s="63" t="s">
        <v>1415</v>
      </c>
      <c r="B29" s="64"/>
      <c r="C29" s="65" t="s">
        <v>1416</v>
      </c>
      <c r="D29" s="63"/>
      <c r="E29" s="63"/>
    </row>
    <row r="30" s="51" customFormat="1" ht="30" customHeight="1" spans="1:5">
      <c r="A30" s="65" t="s">
        <v>1417</v>
      </c>
      <c r="B30" s="64"/>
      <c r="C30" s="65"/>
      <c r="D30" s="63" t="s">
        <v>1418</v>
      </c>
      <c r="E30" s="63"/>
    </row>
    <row r="31" s="51" customFormat="1" ht="30" customHeight="1" spans="1:5">
      <c r="A31" s="65" t="s">
        <v>1419</v>
      </c>
      <c r="B31" s="64"/>
      <c r="C31" s="65"/>
      <c r="D31" s="63" t="s">
        <v>1420</v>
      </c>
      <c r="E31" s="63"/>
    </row>
    <row r="32" s="51" customFormat="1" ht="30" customHeight="1" spans="1:5">
      <c r="A32" s="65" t="s">
        <v>1421</v>
      </c>
      <c r="B32" s="64"/>
      <c r="C32" s="65"/>
      <c r="D32" s="63" t="s">
        <v>1422</v>
      </c>
      <c r="E32" s="63"/>
    </row>
    <row r="33" s="51" customFormat="1" ht="30" customHeight="1" spans="1:5">
      <c r="A33" s="65" t="s">
        <v>1423</v>
      </c>
      <c r="B33" s="64"/>
      <c r="C33" s="65"/>
      <c r="D33" s="63" t="s">
        <v>1424</v>
      </c>
      <c r="E33" s="63"/>
    </row>
    <row r="34" s="51" customFormat="1" ht="30" customHeight="1" spans="1:5">
      <c r="A34" s="65" t="s">
        <v>1425</v>
      </c>
      <c r="B34" s="64"/>
      <c r="C34" s="65"/>
      <c r="D34" s="63" t="s">
        <v>1426</v>
      </c>
      <c r="E34" s="63"/>
    </row>
    <row r="35" s="51" customFormat="1" ht="30" customHeight="1" spans="1:5">
      <c r="A35" s="65" t="s">
        <v>1427</v>
      </c>
      <c r="B35" s="64"/>
      <c r="C35" s="65"/>
      <c r="D35" s="63" t="s">
        <v>1428</v>
      </c>
      <c r="E35" s="63"/>
    </row>
    <row r="36" s="51" customFormat="1" ht="30" customHeight="1" spans="1:5">
      <c r="A36" s="63" t="s">
        <v>1429</v>
      </c>
      <c r="B36" s="64"/>
      <c r="C36" s="65" t="s">
        <v>1430</v>
      </c>
      <c r="D36" s="66"/>
      <c r="E36" s="63"/>
    </row>
    <row r="37" s="51" customFormat="1" ht="30" customHeight="1" spans="1:5">
      <c r="A37" s="65" t="s">
        <v>1431</v>
      </c>
      <c r="B37" s="64"/>
      <c r="C37" s="65"/>
      <c r="D37" s="66" t="s">
        <v>1432</v>
      </c>
      <c r="E37" s="63"/>
    </row>
    <row r="38" s="51" customFormat="1" ht="30" customHeight="1" spans="1:5">
      <c r="A38" s="65" t="s">
        <v>1433</v>
      </c>
      <c r="B38" s="64"/>
      <c r="C38" s="65"/>
      <c r="D38" s="66" t="s">
        <v>1434</v>
      </c>
      <c r="E38" s="63"/>
    </row>
    <row r="39" s="51" customFormat="1" ht="30" customHeight="1" spans="1:5">
      <c r="A39" s="65" t="s">
        <v>1435</v>
      </c>
      <c r="B39" s="64"/>
      <c r="C39" s="65"/>
      <c r="D39" s="66" t="s">
        <v>1436</v>
      </c>
      <c r="E39" s="63"/>
    </row>
    <row r="40" s="51" customFormat="1" ht="30" customHeight="1" spans="1:5">
      <c r="A40" s="65" t="s">
        <v>1437</v>
      </c>
      <c r="B40" s="64"/>
      <c r="C40" s="65"/>
      <c r="D40" s="66" t="s">
        <v>1438</v>
      </c>
      <c r="E40" s="63"/>
    </row>
    <row r="41" s="51" customFormat="1" ht="30" customHeight="1" spans="1:5">
      <c r="A41" s="65" t="s">
        <v>1439</v>
      </c>
      <c r="B41" s="64"/>
      <c r="C41" s="65"/>
      <c r="D41" s="66" t="s">
        <v>1440</v>
      </c>
      <c r="E41" s="63"/>
    </row>
    <row r="42" s="51" customFormat="1" ht="30" customHeight="1" spans="1:5">
      <c r="A42" s="65" t="s">
        <v>1441</v>
      </c>
      <c r="B42" s="64"/>
      <c r="C42" s="65"/>
      <c r="D42" s="66" t="s">
        <v>1442</v>
      </c>
      <c r="E42" s="63"/>
    </row>
    <row r="43" s="51" customFormat="1" ht="30" customHeight="1" spans="1:5">
      <c r="A43" s="65" t="s">
        <v>1443</v>
      </c>
      <c r="B43" s="64"/>
      <c r="C43" s="65"/>
      <c r="D43" s="66" t="s">
        <v>1444</v>
      </c>
      <c r="E43" s="63"/>
    </row>
    <row r="44" s="51" customFormat="1" ht="30" customHeight="1" spans="1:5">
      <c r="A44" s="65" t="s">
        <v>1445</v>
      </c>
      <c r="B44" s="64"/>
      <c r="C44" s="65"/>
      <c r="D44" s="66" t="s">
        <v>1446</v>
      </c>
      <c r="E44" s="63"/>
    </row>
    <row r="45" s="51" customFormat="1" ht="30" customHeight="1" spans="1:5">
      <c r="A45" s="65" t="s">
        <v>1447</v>
      </c>
      <c r="B45" s="64"/>
      <c r="C45" s="65"/>
      <c r="D45" s="66" t="s">
        <v>1448</v>
      </c>
      <c r="E45" s="63"/>
    </row>
    <row r="46" s="51" customFormat="1" ht="30" customHeight="1" spans="1:5">
      <c r="A46" s="65" t="s">
        <v>1449</v>
      </c>
      <c r="B46" s="64"/>
      <c r="C46" s="65"/>
      <c r="D46" s="66" t="s">
        <v>1450</v>
      </c>
      <c r="E46" s="63"/>
    </row>
    <row r="47" s="51" customFormat="1" ht="30" customHeight="1" spans="1:5">
      <c r="A47" s="65" t="s">
        <v>1451</v>
      </c>
      <c r="B47" s="64"/>
      <c r="C47" s="65"/>
      <c r="D47" s="66" t="s">
        <v>1452</v>
      </c>
      <c r="E47" s="63"/>
    </row>
    <row r="48" s="51" customFormat="1" ht="30" customHeight="1" spans="1:5">
      <c r="A48" s="63" t="s">
        <v>1453</v>
      </c>
      <c r="B48" s="64"/>
      <c r="C48" s="65" t="s">
        <v>1454</v>
      </c>
      <c r="D48" s="63"/>
      <c r="E48" s="63"/>
    </row>
    <row r="49" s="51" customFormat="1" ht="30" customHeight="1" spans="1:5">
      <c r="A49" s="65" t="s">
        <v>1455</v>
      </c>
      <c r="B49" s="64"/>
      <c r="C49" s="65"/>
      <c r="D49" s="63" t="s">
        <v>1456</v>
      </c>
      <c r="E49" s="63"/>
    </row>
    <row r="50" s="51" customFormat="1" ht="30" customHeight="1" spans="1:5">
      <c r="A50" s="65" t="s">
        <v>1457</v>
      </c>
      <c r="B50" s="64"/>
      <c r="C50" s="65"/>
      <c r="D50" s="63" t="s">
        <v>1458</v>
      </c>
      <c r="E50" s="63"/>
    </row>
    <row r="51" s="51" customFormat="1" ht="30" customHeight="1" spans="1:5">
      <c r="A51" s="65" t="s">
        <v>1459</v>
      </c>
      <c r="B51" s="64"/>
      <c r="C51" s="65"/>
      <c r="D51" s="67" t="s">
        <v>1460</v>
      </c>
      <c r="E51" s="63"/>
    </row>
    <row r="52" s="51" customFormat="1" ht="30" customHeight="1" spans="1:5">
      <c r="A52" s="65" t="s">
        <v>1461</v>
      </c>
      <c r="B52" s="64"/>
      <c r="C52" s="65"/>
      <c r="D52" s="63" t="s">
        <v>1462</v>
      </c>
      <c r="E52" s="63"/>
    </row>
    <row r="53" s="51" customFormat="1" ht="30" customHeight="1" spans="1:5">
      <c r="A53" s="65" t="s">
        <v>1463</v>
      </c>
      <c r="B53" s="64"/>
      <c r="C53" s="65"/>
      <c r="D53" s="63" t="s">
        <v>1464</v>
      </c>
      <c r="E53" s="63"/>
    </row>
    <row r="54" s="51" customFormat="1" ht="30" customHeight="1" spans="1:5">
      <c r="A54" s="65" t="s">
        <v>1465</v>
      </c>
      <c r="B54" s="64"/>
      <c r="C54" s="65"/>
      <c r="D54" s="63" t="s">
        <v>1466</v>
      </c>
      <c r="E54" s="63"/>
    </row>
    <row r="55" s="51" customFormat="1" ht="30" customHeight="1" spans="1:5">
      <c r="A55" s="65" t="s">
        <v>1467</v>
      </c>
      <c r="B55" s="64"/>
      <c r="C55" s="65"/>
      <c r="D55" s="63" t="s">
        <v>1468</v>
      </c>
      <c r="E55" s="63"/>
    </row>
    <row r="56" s="51" customFormat="1" ht="30" customHeight="1" spans="1:5">
      <c r="A56" s="65" t="s">
        <v>1469</v>
      </c>
      <c r="B56" s="64"/>
      <c r="C56" s="65"/>
      <c r="D56" s="63" t="s">
        <v>1470</v>
      </c>
      <c r="E56" s="63"/>
    </row>
    <row r="57" s="51" customFormat="1" ht="30" customHeight="1" spans="1:5">
      <c r="A57" s="65" t="s">
        <v>1471</v>
      </c>
      <c r="B57" s="64"/>
      <c r="C57" s="65"/>
      <c r="D57" s="63" t="s">
        <v>1472</v>
      </c>
      <c r="E57" s="63"/>
    </row>
    <row r="58" s="51" customFormat="1" ht="30" customHeight="1" spans="1:5">
      <c r="A58" s="65" t="s">
        <v>1473</v>
      </c>
      <c r="B58" s="64"/>
      <c r="C58" s="65"/>
      <c r="D58" s="63" t="s">
        <v>1474</v>
      </c>
      <c r="E58" s="63"/>
    </row>
    <row r="59" s="51" customFormat="1" ht="30" customHeight="1" spans="1:5">
      <c r="A59" s="65" t="s">
        <v>1475</v>
      </c>
      <c r="B59" s="64"/>
      <c r="C59" s="65"/>
      <c r="D59" s="63" t="s">
        <v>1476</v>
      </c>
      <c r="E59" s="63"/>
    </row>
    <row r="60" s="51" customFormat="1" ht="30" customHeight="1" spans="1:5">
      <c r="A60" s="65" t="s">
        <v>1477</v>
      </c>
      <c r="B60" s="64"/>
      <c r="C60" s="65"/>
      <c r="D60" s="63" t="s">
        <v>1478</v>
      </c>
      <c r="E60" s="63"/>
    </row>
    <row r="61" s="51" customFormat="1" ht="30" customHeight="1" spans="1:5">
      <c r="A61" s="63" t="s">
        <v>1479</v>
      </c>
      <c r="B61" s="64"/>
      <c r="C61" s="65" t="s">
        <v>1480</v>
      </c>
      <c r="D61" s="63"/>
      <c r="E61" s="63"/>
    </row>
    <row r="62" s="51" customFormat="1" ht="30" customHeight="1" spans="1:5">
      <c r="A62" s="65" t="s">
        <v>1481</v>
      </c>
      <c r="B62" s="64"/>
      <c r="C62" s="65"/>
      <c r="D62" s="63" t="s">
        <v>1482</v>
      </c>
      <c r="E62" s="63"/>
    </row>
    <row r="63" s="51" customFormat="1" ht="30" customHeight="1" spans="1:5">
      <c r="A63" s="65" t="s">
        <v>1483</v>
      </c>
      <c r="B63" s="64"/>
      <c r="C63" s="65"/>
      <c r="D63" s="63" t="s">
        <v>1484</v>
      </c>
      <c r="E63" s="63"/>
    </row>
    <row r="64" s="51" customFormat="1" ht="30" customHeight="1" spans="1:5">
      <c r="A64" s="65" t="s">
        <v>1485</v>
      </c>
      <c r="B64" s="64"/>
      <c r="C64" s="65"/>
      <c r="D64" s="63" t="s">
        <v>1486</v>
      </c>
      <c r="E64" s="63"/>
    </row>
    <row r="65" s="51" customFormat="1" ht="30" customHeight="1" spans="1:5">
      <c r="A65" s="65" t="s">
        <v>1487</v>
      </c>
      <c r="B65" s="64"/>
      <c r="C65" s="65"/>
      <c r="D65" s="63" t="s">
        <v>1488</v>
      </c>
      <c r="E65" s="63"/>
    </row>
    <row r="66" s="51" customFormat="1" ht="30" customHeight="1" spans="1:5">
      <c r="A66" s="65" t="s">
        <v>1489</v>
      </c>
      <c r="B66" s="64"/>
      <c r="C66" s="65"/>
      <c r="D66" s="63" t="s">
        <v>1490</v>
      </c>
      <c r="E66" s="63"/>
    </row>
    <row r="67" s="51" customFormat="1" ht="30" customHeight="1" spans="1:5">
      <c r="A67" s="65" t="s">
        <v>1491</v>
      </c>
      <c r="B67" s="64"/>
      <c r="C67" s="65"/>
      <c r="D67" s="63" t="s">
        <v>1492</v>
      </c>
      <c r="E67" s="63"/>
    </row>
    <row r="68" s="51" customFormat="1" ht="30" customHeight="1" spans="1:5">
      <c r="A68" s="65" t="s">
        <v>1493</v>
      </c>
      <c r="B68" s="64"/>
      <c r="C68" s="65"/>
      <c r="D68" s="63" t="s">
        <v>1494</v>
      </c>
      <c r="E68" s="63"/>
    </row>
    <row r="69" s="51" customFormat="1" ht="30" customHeight="1" spans="1:5">
      <c r="A69" s="65" t="s">
        <v>1495</v>
      </c>
      <c r="B69" s="64"/>
      <c r="C69" s="65"/>
      <c r="D69" s="63" t="s">
        <v>1496</v>
      </c>
      <c r="E69" s="63"/>
    </row>
    <row r="70" s="51" customFormat="1" ht="30" customHeight="1" spans="1:5">
      <c r="A70" s="65" t="s">
        <v>1497</v>
      </c>
      <c r="B70" s="64"/>
      <c r="C70" s="65"/>
      <c r="D70" s="68" t="s">
        <v>1498</v>
      </c>
      <c r="E70" s="63"/>
    </row>
    <row r="71" s="51" customFormat="1" ht="30" customHeight="1" spans="1:5">
      <c r="A71" s="65" t="s">
        <v>1499</v>
      </c>
      <c r="B71" s="64"/>
      <c r="C71" s="65"/>
      <c r="D71" s="63" t="s">
        <v>1500</v>
      </c>
      <c r="E71" s="63"/>
    </row>
    <row r="72" s="51" customFormat="1" ht="30" customHeight="1" spans="1:5">
      <c r="A72" s="65" t="s">
        <v>1501</v>
      </c>
      <c r="B72" s="64"/>
      <c r="C72" s="65"/>
      <c r="D72" s="63" t="s">
        <v>1502</v>
      </c>
      <c r="E72" s="63"/>
    </row>
    <row r="73" s="51" customFormat="1" ht="30" customHeight="1" spans="1:5">
      <c r="A73" s="65" t="s">
        <v>1503</v>
      </c>
      <c r="B73" s="64"/>
      <c r="C73" s="65"/>
      <c r="D73" s="63" t="s">
        <v>1504</v>
      </c>
      <c r="E73" s="63"/>
    </row>
    <row r="74" s="51" customFormat="1" ht="30" customHeight="1" spans="1:5">
      <c r="A74" s="65" t="s">
        <v>1505</v>
      </c>
      <c r="B74" s="64"/>
      <c r="C74" s="65"/>
      <c r="D74" s="63" t="s">
        <v>1506</v>
      </c>
      <c r="E74" s="63"/>
    </row>
    <row r="75" s="51" customFormat="1" ht="30" customHeight="1" spans="1:5">
      <c r="A75" s="65" t="s">
        <v>1507</v>
      </c>
      <c r="B75" s="64"/>
      <c r="C75" s="65"/>
      <c r="D75" s="63" t="s">
        <v>1508</v>
      </c>
      <c r="E75" s="63"/>
    </row>
    <row r="76" s="51" customFormat="1" ht="30" customHeight="1" spans="1:5">
      <c r="A76" s="63" t="s">
        <v>1509</v>
      </c>
      <c r="B76" s="64"/>
      <c r="C76" s="65" t="s">
        <v>1510</v>
      </c>
      <c r="D76" s="63"/>
      <c r="E76" s="63"/>
    </row>
    <row r="77" s="51" customFormat="1" ht="30" customHeight="1" spans="1:5">
      <c r="A77" s="65" t="s">
        <v>1511</v>
      </c>
      <c r="B77" s="64"/>
      <c r="C77" s="65"/>
      <c r="D77" s="63" t="s">
        <v>1512</v>
      </c>
      <c r="E77" s="63"/>
    </row>
    <row r="78" s="51" customFormat="1" ht="30" customHeight="1" spans="1:5">
      <c r="A78" s="65" t="s">
        <v>1513</v>
      </c>
      <c r="B78" s="64"/>
      <c r="C78" s="65"/>
      <c r="D78" s="63" t="s">
        <v>1514</v>
      </c>
      <c r="E78" s="63"/>
    </row>
    <row r="79" s="51" customFormat="1" ht="30" customHeight="1" spans="1:5">
      <c r="A79" s="65" t="s">
        <v>1515</v>
      </c>
      <c r="B79" s="64"/>
      <c r="C79" s="65"/>
      <c r="D79" s="63" t="s">
        <v>1516</v>
      </c>
      <c r="E79" s="63"/>
    </row>
    <row r="80" s="51" customFormat="1" ht="30" customHeight="1" spans="1:5">
      <c r="A80" s="65" t="s">
        <v>1517</v>
      </c>
      <c r="B80" s="64"/>
      <c r="C80" s="65"/>
      <c r="D80" s="63" t="s">
        <v>1518</v>
      </c>
      <c r="E80" s="63"/>
    </row>
    <row r="81" s="51" customFormat="1" ht="30" customHeight="1" spans="1:5">
      <c r="A81" s="65" t="s">
        <v>1519</v>
      </c>
      <c r="B81" s="64"/>
      <c r="C81" s="65"/>
      <c r="D81" s="63" t="s">
        <v>1520</v>
      </c>
      <c r="E81" s="63"/>
    </row>
    <row r="82" s="51" customFormat="1" ht="30" customHeight="1" spans="1:5">
      <c r="A82" s="63" t="s">
        <v>1521</v>
      </c>
      <c r="B82" s="64"/>
      <c r="C82" s="65" t="s">
        <v>1522</v>
      </c>
      <c r="D82" s="63"/>
      <c r="E82" s="63"/>
    </row>
    <row r="83" s="51" customFormat="1" ht="30" customHeight="1" spans="1:5">
      <c r="A83" s="65" t="s">
        <v>1523</v>
      </c>
      <c r="B83" s="64"/>
      <c r="C83" s="65"/>
      <c r="D83" s="63" t="s">
        <v>1524</v>
      </c>
      <c r="E83" s="63"/>
    </row>
    <row r="84" s="51" customFormat="1" ht="30" customHeight="1" spans="1:5">
      <c r="A84" s="65" t="s">
        <v>1525</v>
      </c>
      <c r="B84" s="64"/>
      <c r="C84" s="65"/>
      <c r="D84" s="63" t="s">
        <v>1526</v>
      </c>
      <c r="E84" s="63"/>
    </row>
    <row r="85" s="51" customFormat="1" ht="50.1" customHeight="1" spans="1:5">
      <c r="A85" s="65" t="s">
        <v>1527</v>
      </c>
      <c r="B85" s="64"/>
      <c r="C85" s="65"/>
      <c r="D85" s="63" t="s">
        <v>1528</v>
      </c>
      <c r="E85" s="63"/>
    </row>
    <row r="86" s="51" customFormat="1" ht="30" customHeight="1" spans="1:5">
      <c r="A86" s="65" t="s">
        <v>1529</v>
      </c>
      <c r="B86" s="64"/>
      <c r="C86" s="65"/>
      <c r="D86" s="67" t="s">
        <v>1530</v>
      </c>
      <c r="E86" s="63"/>
    </row>
    <row r="87" s="51" customFormat="1" ht="30" customHeight="1" spans="1:5">
      <c r="A87" s="65" t="s">
        <v>1531</v>
      </c>
      <c r="B87" s="64"/>
      <c r="C87" s="65"/>
      <c r="D87" s="68" t="s">
        <v>1532</v>
      </c>
      <c r="E87" s="63"/>
    </row>
    <row r="88" s="51" customFormat="1" ht="30" customHeight="1" spans="1:5">
      <c r="A88" s="63" t="s">
        <v>1533</v>
      </c>
      <c r="B88" s="64"/>
      <c r="C88" s="65" t="s">
        <v>1534</v>
      </c>
      <c r="D88" s="63"/>
      <c r="E88" s="63"/>
    </row>
    <row r="89" s="51" customFormat="1" ht="30" customHeight="1" spans="1:5">
      <c r="A89" s="65" t="s">
        <v>1535</v>
      </c>
      <c r="B89" s="64"/>
      <c r="C89" s="65"/>
      <c r="D89" s="63" t="s">
        <v>1536</v>
      </c>
      <c r="E89" s="63"/>
    </row>
    <row r="90" s="51" customFormat="1" ht="30" customHeight="1" spans="1:5">
      <c r="A90" s="65" t="s">
        <v>1537</v>
      </c>
      <c r="B90" s="64"/>
      <c r="C90" s="65"/>
      <c r="D90" s="67" t="s">
        <v>1538</v>
      </c>
      <c r="E90" s="63"/>
    </row>
    <row r="91" s="51" customFormat="1" ht="30" customHeight="1" spans="1:5">
      <c r="A91" s="65" t="s">
        <v>1539</v>
      </c>
      <c r="B91" s="64"/>
      <c r="C91" s="65"/>
      <c r="D91" s="67" t="s">
        <v>1540</v>
      </c>
      <c r="E91" s="63"/>
    </row>
    <row r="92" s="51" customFormat="1" ht="30" customHeight="1" spans="1:5">
      <c r="A92" s="63" t="s">
        <v>1541</v>
      </c>
      <c r="B92" s="64"/>
      <c r="C92" s="65" t="s">
        <v>1542</v>
      </c>
      <c r="D92" s="63"/>
      <c r="E92" s="63"/>
    </row>
    <row r="93" s="51" customFormat="1" ht="30" customHeight="1" spans="1:5">
      <c r="A93" s="65" t="s">
        <v>1543</v>
      </c>
      <c r="B93" s="64"/>
      <c r="C93" s="65"/>
      <c r="D93" s="63" t="s">
        <v>1544</v>
      </c>
      <c r="E93" s="63"/>
    </row>
    <row r="94" s="51" customFormat="1" ht="30" customHeight="1" spans="1:5">
      <c r="A94" s="65" t="s">
        <v>1545</v>
      </c>
      <c r="B94" s="64"/>
      <c r="C94" s="65"/>
      <c r="D94" s="63" t="s">
        <v>1546</v>
      </c>
      <c r="E94" s="63"/>
    </row>
    <row r="95" s="51" customFormat="1" ht="30" customHeight="1" spans="1:5">
      <c r="A95" s="65" t="s">
        <v>1547</v>
      </c>
      <c r="B95" s="64"/>
      <c r="C95" s="65"/>
      <c r="D95" s="63" t="s">
        <v>1548</v>
      </c>
      <c r="E95" s="63"/>
    </row>
    <row r="96" s="51" customFormat="1" ht="30" customHeight="1" spans="1:5">
      <c r="A96" s="65" t="s">
        <v>1549</v>
      </c>
      <c r="B96" s="64"/>
      <c r="C96" s="65"/>
      <c r="D96" s="63" t="s">
        <v>1550</v>
      </c>
      <c r="E96" s="63"/>
    </row>
    <row r="97" s="51" customFormat="1" ht="30" customHeight="1" spans="1:5">
      <c r="A97" s="65" t="s">
        <v>1551</v>
      </c>
      <c r="B97" s="64"/>
      <c r="C97" s="65"/>
      <c r="D97" s="63" t="s">
        <v>1552</v>
      </c>
      <c r="E97" s="63"/>
    </row>
    <row r="98" s="51" customFormat="1" ht="30" customHeight="1" spans="1:5">
      <c r="A98" s="65" t="s">
        <v>1553</v>
      </c>
      <c r="B98" s="64"/>
      <c r="C98" s="65"/>
      <c r="D98" s="63" t="s">
        <v>1554</v>
      </c>
      <c r="E98" s="63"/>
    </row>
    <row r="99" s="51" customFormat="1" ht="30" customHeight="1" spans="1:5">
      <c r="A99" s="65" t="s">
        <v>1555</v>
      </c>
      <c r="B99" s="64"/>
      <c r="C99" s="65"/>
      <c r="D99" s="63" t="s">
        <v>1556</v>
      </c>
      <c r="E99" s="63"/>
    </row>
    <row r="100" s="51" customFormat="1" ht="30" customHeight="1" spans="1:5">
      <c r="A100" s="65" t="s">
        <v>1557</v>
      </c>
      <c r="B100" s="64"/>
      <c r="C100" s="65"/>
      <c r="D100" s="63" t="s">
        <v>1558</v>
      </c>
      <c r="E100" s="63"/>
    </row>
    <row r="101" s="51" customFormat="1" ht="30" customHeight="1" spans="1:5">
      <c r="A101" s="65" t="s">
        <v>1559</v>
      </c>
      <c r="B101" s="64"/>
      <c r="C101" s="65"/>
      <c r="D101" s="63" t="s">
        <v>1560</v>
      </c>
      <c r="E101" s="63"/>
    </row>
    <row r="102" s="51" customFormat="1" ht="30" customHeight="1" spans="1:5">
      <c r="A102" s="63" t="s">
        <v>1561</v>
      </c>
      <c r="B102" s="64"/>
      <c r="C102" s="65" t="s">
        <v>1562</v>
      </c>
      <c r="D102" s="63"/>
      <c r="E102" s="63"/>
    </row>
    <row r="103" s="51" customFormat="1" ht="30" customHeight="1" spans="1:5">
      <c r="A103" s="65" t="s">
        <v>1563</v>
      </c>
      <c r="B103" s="64"/>
      <c r="C103" s="65"/>
      <c r="D103" s="63" t="s">
        <v>1564</v>
      </c>
      <c r="E103" s="63"/>
    </row>
    <row r="104" s="51" customFormat="1" ht="30" customHeight="1" spans="1:5">
      <c r="A104" s="65" t="s">
        <v>1565</v>
      </c>
      <c r="B104" s="64"/>
      <c r="C104" s="65"/>
      <c r="D104" s="63" t="s">
        <v>1566</v>
      </c>
      <c r="E104" s="63"/>
    </row>
    <row r="105" s="51" customFormat="1" ht="30" customHeight="1" spans="1:5">
      <c r="A105" s="63" t="s">
        <v>1567</v>
      </c>
      <c r="B105" s="64"/>
      <c r="C105" s="65" t="s">
        <v>1568</v>
      </c>
      <c r="D105" s="63"/>
      <c r="E105" s="63"/>
    </row>
    <row r="106" s="51" customFormat="1" ht="30" customHeight="1" spans="1:5">
      <c r="A106" s="65" t="s">
        <v>1569</v>
      </c>
      <c r="B106" s="64"/>
      <c r="C106" s="65"/>
      <c r="D106" s="63" t="s">
        <v>1570</v>
      </c>
      <c r="E106" s="63"/>
    </row>
    <row r="107" s="51" customFormat="1" ht="30" customHeight="1" spans="1:5">
      <c r="A107" s="65" t="s">
        <v>1571</v>
      </c>
      <c r="B107" s="64"/>
      <c r="C107" s="65"/>
      <c r="D107" s="63" t="s">
        <v>1572</v>
      </c>
      <c r="E107" s="63"/>
    </row>
    <row r="108" s="51" customFormat="1" ht="30" customHeight="1" spans="1:5">
      <c r="A108" s="65" t="s">
        <v>1573</v>
      </c>
      <c r="B108" s="64"/>
      <c r="C108" s="65"/>
      <c r="D108" s="63" t="s">
        <v>1574</v>
      </c>
      <c r="E108" s="63"/>
    </row>
    <row r="109" s="51" customFormat="1" ht="30" customHeight="1" spans="1:5">
      <c r="A109" s="65" t="s">
        <v>1575</v>
      </c>
      <c r="B109" s="64"/>
      <c r="C109" s="65"/>
      <c r="D109" s="63" t="s">
        <v>1576</v>
      </c>
      <c r="E109" s="63"/>
    </row>
    <row r="110" s="51" customFormat="1" ht="30" customHeight="1" spans="1:5">
      <c r="A110" s="65" t="s">
        <v>1577</v>
      </c>
      <c r="B110" s="64"/>
      <c r="C110" s="65"/>
      <c r="D110" s="63" t="s">
        <v>1578</v>
      </c>
      <c r="E110" s="63"/>
    </row>
    <row r="111" s="51" customFormat="1" ht="30" customHeight="1" spans="1:5">
      <c r="A111" s="65" t="s">
        <v>1579</v>
      </c>
      <c r="B111" s="64"/>
      <c r="C111" s="65"/>
      <c r="D111" s="63" t="s">
        <v>1580</v>
      </c>
      <c r="E111" s="63"/>
    </row>
    <row r="112" s="51" customFormat="1" ht="30" customHeight="1" spans="1:5">
      <c r="A112" s="65" t="s">
        <v>1581</v>
      </c>
      <c r="B112" s="64"/>
      <c r="C112" s="65"/>
      <c r="D112" s="63" t="s">
        <v>1582</v>
      </c>
      <c r="E112" s="63"/>
    </row>
    <row r="113" s="51" customFormat="1" ht="30" customHeight="1" spans="1:5">
      <c r="A113" s="65" t="s">
        <v>1583</v>
      </c>
      <c r="B113" s="64"/>
      <c r="C113" s="65"/>
      <c r="D113" s="63" t="s">
        <v>1584</v>
      </c>
      <c r="E113" s="63"/>
    </row>
    <row r="114" s="51" customFormat="1" ht="30" customHeight="1" spans="1:5">
      <c r="A114" s="65" t="s">
        <v>1585</v>
      </c>
      <c r="B114" s="64"/>
      <c r="C114" s="65"/>
      <c r="D114" s="63" t="s">
        <v>1586</v>
      </c>
      <c r="E114" s="63"/>
    </row>
    <row r="115" s="52" customFormat="1" ht="30" customHeight="1" spans="1:5">
      <c r="A115" s="65" t="s">
        <v>1587</v>
      </c>
      <c r="B115" s="64"/>
      <c r="C115" s="65"/>
      <c r="D115" s="63" t="s">
        <v>1588</v>
      </c>
      <c r="E115" s="69"/>
    </row>
    <row r="116" s="52" customFormat="1" ht="30" customHeight="1" spans="1:5">
      <c r="A116" s="65" t="s">
        <v>1589</v>
      </c>
      <c r="B116" s="64"/>
      <c r="C116" s="65"/>
      <c r="D116" s="63" t="s">
        <v>1590</v>
      </c>
      <c r="E116" s="69"/>
    </row>
    <row r="117" s="52" customFormat="1" ht="30" customHeight="1" spans="1:5">
      <c r="A117" s="65" t="s">
        <v>1591</v>
      </c>
      <c r="B117" s="64"/>
      <c r="C117" s="65"/>
      <c r="D117" s="63" t="s">
        <v>1592</v>
      </c>
      <c r="E117" s="69"/>
    </row>
    <row r="118" s="52" customFormat="1" ht="30" customHeight="1" spans="1:5">
      <c r="A118" s="65" t="s">
        <v>1593</v>
      </c>
      <c r="B118" s="64"/>
      <c r="C118" s="65"/>
      <c r="D118" s="63" t="s">
        <v>1594</v>
      </c>
      <c r="E118" s="69"/>
    </row>
    <row r="119" s="51" customFormat="1" ht="50.1" customHeight="1" spans="1:5">
      <c r="A119" s="65" t="s">
        <v>1595</v>
      </c>
      <c r="B119" s="64"/>
      <c r="C119" s="65"/>
      <c r="D119" s="63" t="s">
        <v>1596</v>
      </c>
      <c r="E119" s="63"/>
    </row>
    <row r="120" s="52" customFormat="1" ht="30" customHeight="1" spans="1:5">
      <c r="A120" s="65" t="s">
        <v>1597</v>
      </c>
      <c r="B120" s="64"/>
      <c r="C120" s="65"/>
      <c r="D120" s="63" t="s">
        <v>1598</v>
      </c>
      <c r="E120" s="69"/>
    </row>
    <row r="121" s="52" customFormat="1" ht="30" customHeight="1" spans="1:5">
      <c r="A121" s="65" t="s">
        <v>1599</v>
      </c>
      <c r="B121" s="64"/>
      <c r="C121" s="65"/>
      <c r="D121" s="63" t="s">
        <v>1600</v>
      </c>
      <c r="E121" s="69"/>
    </row>
    <row r="122" s="51" customFormat="1" ht="30" customHeight="1" spans="1:5">
      <c r="A122" s="63" t="s">
        <v>1601</v>
      </c>
      <c r="B122" s="64"/>
      <c r="C122" s="65" t="s">
        <v>1602</v>
      </c>
      <c r="D122" s="63"/>
      <c r="E122" s="63"/>
    </row>
    <row r="123" s="51" customFormat="1" ht="30" customHeight="1" spans="1:5">
      <c r="A123" s="65" t="s">
        <v>1603</v>
      </c>
      <c r="B123" s="64"/>
      <c r="C123" s="65"/>
      <c r="D123" s="63" t="s">
        <v>1604</v>
      </c>
      <c r="E123" s="63"/>
    </row>
    <row r="124" s="51" customFormat="1" ht="30" customHeight="1" spans="1:5">
      <c r="A124" s="65" t="s">
        <v>1605</v>
      </c>
      <c r="B124" s="64"/>
      <c r="C124" s="65"/>
      <c r="D124" s="63" t="s">
        <v>1606</v>
      </c>
      <c r="E124" s="63"/>
    </row>
    <row r="125" s="51" customFormat="1" ht="30" customHeight="1" spans="1:5">
      <c r="A125" s="65" t="s">
        <v>1607</v>
      </c>
      <c r="B125" s="64"/>
      <c r="C125" s="65"/>
      <c r="D125" s="67" t="s">
        <v>1608</v>
      </c>
      <c r="E125" s="70"/>
    </row>
    <row r="126" s="51" customFormat="1" ht="30" customHeight="1" spans="1:5">
      <c r="A126" s="65" t="s">
        <v>1609</v>
      </c>
      <c r="B126" s="64"/>
      <c r="C126" s="65"/>
      <c r="D126" s="67" t="s">
        <v>1610</v>
      </c>
      <c r="E126" s="63"/>
    </row>
    <row r="127" s="51" customFormat="1" ht="30" customHeight="1" spans="1:5">
      <c r="A127" s="65" t="s">
        <v>1611</v>
      </c>
      <c r="B127" s="64"/>
      <c r="C127" s="65"/>
      <c r="D127" s="67" t="s">
        <v>1612</v>
      </c>
      <c r="E127" s="63"/>
    </row>
    <row r="128" s="51" customFormat="1" ht="30" customHeight="1" spans="1:5">
      <c r="A128" s="65" t="s">
        <v>1613</v>
      </c>
      <c r="B128" s="64"/>
      <c r="C128" s="65"/>
      <c r="D128" s="67" t="s">
        <v>1614</v>
      </c>
      <c r="E128" s="70"/>
    </row>
    <row r="129" s="51" customFormat="1" ht="30" customHeight="1" spans="1:5">
      <c r="A129" s="65" t="s">
        <v>1615</v>
      </c>
      <c r="B129" s="64"/>
      <c r="C129" s="65"/>
      <c r="D129" s="67" t="s">
        <v>1616</v>
      </c>
      <c r="E129" s="63"/>
    </row>
    <row r="130" s="51" customFormat="1" ht="30" customHeight="1" spans="1:5">
      <c r="A130" s="65" t="s">
        <v>1617</v>
      </c>
      <c r="B130" s="64"/>
      <c r="C130" s="65"/>
      <c r="D130" s="67" t="s">
        <v>1618</v>
      </c>
      <c r="E130" s="63"/>
    </row>
    <row r="131" s="51" customFormat="1" ht="30" customHeight="1" spans="1:5">
      <c r="A131" s="63" t="s">
        <v>1619</v>
      </c>
      <c r="B131" s="64"/>
      <c r="C131" s="65" t="s">
        <v>1620</v>
      </c>
      <c r="D131" s="63"/>
      <c r="E131" s="63"/>
    </row>
    <row r="132" s="51" customFormat="1" ht="30" customHeight="1" spans="1:5">
      <c r="A132" s="65" t="s">
        <v>1621</v>
      </c>
      <c r="B132" s="64"/>
      <c r="C132" s="65"/>
      <c r="D132" s="63" t="s">
        <v>1622</v>
      </c>
      <c r="E132" s="63"/>
    </row>
    <row r="133" s="51" customFormat="1" ht="30" customHeight="1" spans="1:5">
      <c r="A133" s="65" t="s">
        <v>1623</v>
      </c>
      <c r="B133" s="64"/>
      <c r="C133" s="65"/>
      <c r="D133" s="63" t="s">
        <v>1624</v>
      </c>
      <c r="E133" s="63"/>
    </row>
    <row r="134" s="51" customFormat="1" ht="30" customHeight="1" spans="1:5">
      <c r="A134" s="65" t="s">
        <v>1625</v>
      </c>
      <c r="B134" s="64"/>
      <c r="C134" s="65"/>
      <c r="D134" s="63" t="s">
        <v>1626</v>
      </c>
      <c r="E134" s="63"/>
    </row>
    <row r="135" s="51" customFormat="1" ht="30" customHeight="1" spans="1:5">
      <c r="A135" s="65" t="s">
        <v>1627</v>
      </c>
      <c r="B135" s="64"/>
      <c r="C135" s="65"/>
      <c r="D135" s="63" t="s">
        <v>1628</v>
      </c>
      <c r="E135" s="63"/>
    </row>
    <row r="136" s="51" customFormat="1" ht="30" customHeight="1" spans="1:5">
      <c r="A136" s="65" t="s">
        <v>1629</v>
      </c>
      <c r="B136" s="64"/>
      <c r="C136" s="65"/>
      <c r="D136" s="63" t="s">
        <v>1630</v>
      </c>
      <c r="E136" s="63"/>
    </row>
    <row r="137" s="51" customFormat="1" ht="30" customHeight="1" spans="1:5">
      <c r="A137" s="65" t="s">
        <v>1631</v>
      </c>
      <c r="B137" s="64"/>
      <c r="C137" s="65"/>
      <c r="D137" s="63" t="s">
        <v>1632</v>
      </c>
      <c r="E137" s="63"/>
    </row>
    <row r="138" s="51" customFormat="1" ht="30" customHeight="1" spans="1:5">
      <c r="A138" s="65" t="s">
        <v>1633</v>
      </c>
      <c r="B138" s="64"/>
      <c r="C138" s="65"/>
      <c r="D138" s="63" t="s">
        <v>1634</v>
      </c>
      <c r="E138" s="63"/>
    </row>
    <row r="139" s="51" customFormat="1" ht="30" customHeight="1" spans="1:5">
      <c r="A139" s="65" t="s">
        <v>1635</v>
      </c>
      <c r="B139" s="64"/>
      <c r="C139" s="65"/>
      <c r="D139" s="68" t="s">
        <v>1636</v>
      </c>
      <c r="E139" s="63"/>
    </row>
    <row r="140" s="51" customFormat="1" ht="30" customHeight="1" spans="1:5">
      <c r="A140" s="65" t="s">
        <v>1637</v>
      </c>
      <c r="B140" s="64"/>
      <c r="C140" s="65"/>
      <c r="D140" s="68" t="s">
        <v>1638</v>
      </c>
      <c r="E140" s="63"/>
    </row>
    <row r="141" s="51" customFormat="1" ht="30" customHeight="1" spans="1:5">
      <c r="A141" s="65" t="s">
        <v>1639</v>
      </c>
      <c r="B141" s="64"/>
      <c r="C141" s="65"/>
      <c r="D141" s="68" t="s">
        <v>1640</v>
      </c>
      <c r="E141" s="63"/>
    </row>
    <row r="142" s="51" customFormat="1" ht="30" customHeight="1" spans="1:5">
      <c r="A142" s="63" t="s">
        <v>1641</v>
      </c>
      <c r="B142" s="64"/>
      <c r="C142" s="65" t="s">
        <v>1642</v>
      </c>
      <c r="D142" s="63"/>
      <c r="E142" s="63"/>
    </row>
    <row r="143" s="51" customFormat="1" ht="30" customHeight="1" spans="1:5">
      <c r="A143" s="65" t="s">
        <v>1643</v>
      </c>
      <c r="B143" s="64"/>
      <c r="C143" s="65"/>
      <c r="D143" s="63" t="s">
        <v>1644</v>
      </c>
      <c r="E143" s="63"/>
    </row>
    <row r="144" s="51" customFormat="1" ht="30" customHeight="1" spans="1:5">
      <c r="A144" s="65" t="s">
        <v>1645</v>
      </c>
      <c r="B144" s="64"/>
      <c r="C144" s="65"/>
      <c r="D144" s="63" t="s">
        <v>1646</v>
      </c>
      <c r="E144" s="63"/>
    </row>
    <row r="145" s="51" customFormat="1" ht="30" customHeight="1" spans="1:5">
      <c r="A145" s="65" t="s">
        <v>1647</v>
      </c>
      <c r="B145" s="64"/>
      <c r="C145" s="65"/>
      <c r="D145" s="63" t="s">
        <v>1648</v>
      </c>
      <c r="E145" s="63"/>
    </row>
    <row r="146" s="51" customFormat="1" ht="30" customHeight="1" spans="1:5">
      <c r="A146" s="65" t="s">
        <v>1649</v>
      </c>
      <c r="B146" s="64"/>
      <c r="C146" s="65"/>
      <c r="D146" s="63" t="s">
        <v>1650</v>
      </c>
      <c r="E146" s="63"/>
    </row>
    <row r="147" s="51" customFormat="1" ht="30" customHeight="1" spans="1:5">
      <c r="A147" s="63" t="s">
        <v>1651</v>
      </c>
      <c r="B147" s="64"/>
      <c r="C147" s="65" t="s">
        <v>1652</v>
      </c>
      <c r="D147" s="63"/>
      <c r="E147" s="63"/>
    </row>
    <row r="148" s="51" customFormat="1" ht="30" customHeight="1" spans="1:5">
      <c r="A148" s="65" t="s">
        <v>1653</v>
      </c>
      <c r="B148" s="64"/>
      <c r="C148" s="65"/>
      <c r="D148" s="63" t="s">
        <v>1654</v>
      </c>
      <c r="E148" s="63"/>
    </row>
    <row r="149" s="51" customFormat="1" ht="30" customHeight="1" spans="1:5">
      <c r="A149" s="65" t="s">
        <v>1655</v>
      </c>
      <c r="B149" s="64"/>
      <c r="C149" s="65"/>
      <c r="D149" s="63" t="s">
        <v>1656</v>
      </c>
      <c r="E149" s="63"/>
    </row>
    <row r="150" s="51" customFormat="1" ht="30" customHeight="1" spans="1:5">
      <c r="A150" s="65" t="s">
        <v>1657</v>
      </c>
      <c r="B150" s="64"/>
      <c r="C150" s="65"/>
      <c r="D150" s="63" t="s">
        <v>1658</v>
      </c>
      <c r="E150" s="63"/>
    </row>
    <row r="151" s="51" customFormat="1" ht="50.1" customHeight="1" spans="1:5">
      <c r="A151" s="65" t="s">
        <v>1659</v>
      </c>
      <c r="B151" s="64"/>
      <c r="C151" s="65"/>
      <c r="D151" s="63" t="s">
        <v>1660</v>
      </c>
      <c r="E151" s="63"/>
    </row>
    <row r="152" s="51" customFormat="1" ht="30" customHeight="1" spans="1:5">
      <c r="A152" s="65" t="s">
        <v>1661</v>
      </c>
      <c r="B152" s="64"/>
      <c r="C152" s="65"/>
      <c r="D152" s="63" t="s">
        <v>1662</v>
      </c>
      <c r="E152" s="63"/>
    </row>
    <row r="153" s="51" customFormat="1" ht="30" customHeight="1" spans="1:5">
      <c r="A153" s="65" t="s">
        <v>1663</v>
      </c>
      <c r="B153" s="64"/>
      <c r="C153" s="65"/>
      <c r="D153" s="63" t="s">
        <v>1664</v>
      </c>
      <c r="E153" s="63"/>
    </row>
    <row r="154" s="51" customFormat="1" ht="30" customHeight="1" spans="1:5">
      <c r="A154" s="65" t="s">
        <v>1665</v>
      </c>
      <c r="B154" s="64"/>
      <c r="C154" s="65"/>
      <c r="D154" s="63" t="s">
        <v>1666</v>
      </c>
      <c r="E154" s="63"/>
    </row>
    <row r="155" s="51" customFormat="1" ht="30" customHeight="1" spans="1:5">
      <c r="A155" s="65" t="s">
        <v>1667</v>
      </c>
      <c r="B155" s="64"/>
      <c r="C155" s="65"/>
      <c r="D155" s="67" t="s">
        <v>1668</v>
      </c>
      <c r="E155" s="63"/>
    </row>
    <row r="156" s="51" customFormat="1" ht="30" customHeight="1" spans="1:5">
      <c r="A156" s="65" t="s">
        <v>1669</v>
      </c>
      <c r="B156" s="64"/>
      <c r="C156" s="65"/>
      <c r="D156" s="67" t="s">
        <v>1670</v>
      </c>
      <c r="E156" s="63"/>
    </row>
    <row r="157" s="51" customFormat="1" ht="30" customHeight="1" spans="1:5">
      <c r="A157" s="63" t="s">
        <v>1671</v>
      </c>
      <c r="B157" s="64"/>
      <c r="C157" s="65" t="s">
        <v>1672</v>
      </c>
      <c r="D157" s="63"/>
      <c r="E157" s="63"/>
    </row>
    <row r="158" s="51" customFormat="1" ht="30" customHeight="1" spans="1:5">
      <c r="A158" s="65" t="s">
        <v>1673</v>
      </c>
      <c r="B158" s="64"/>
      <c r="C158" s="65"/>
      <c r="D158" s="63" t="s">
        <v>1674</v>
      </c>
      <c r="E158" s="63"/>
    </row>
    <row r="159" s="51" customFormat="1" ht="30" customHeight="1" spans="1:5">
      <c r="A159" s="65" t="s">
        <v>1675</v>
      </c>
      <c r="B159" s="64"/>
      <c r="C159" s="65"/>
      <c r="D159" s="67" t="s">
        <v>1676</v>
      </c>
      <c r="E159" s="63"/>
    </row>
    <row r="160" s="51" customFormat="1" ht="30" customHeight="1" spans="1:5">
      <c r="A160" s="65" t="s">
        <v>1677</v>
      </c>
      <c r="B160" s="64"/>
      <c r="C160" s="65"/>
      <c r="D160" s="63" t="s">
        <v>1678</v>
      </c>
      <c r="E160" s="63"/>
    </row>
    <row r="161" s="51" customFormat="1" ht="30" customHeight="1" spans="1:5">
      <c r="A161" s="65" t="s">
        <v>1679</v>
      </c>
      <c r="B161" s="64"/>
      <c r="C161" s="65"/>
      <c r="D161" s="63" t="s">
        <v>1680</v>
      </c>
      <c r="E161" s="63"/>
    </row>
    <row r="162" s="51" customFormat="1" ht="30" customHeight="1" spans="1:5">
      <c r="A162" s="65" t="s">
        <v>1681</v>
      </c>
      <c r="B162" s="64"/>
      <c r="C162" s="65"/>
      <c r="D162" s="68" t="s">
        <v>1682</v>
      </c>
      <c r="E162" s="63"/>
    </row>
    <row r="163" s="51" customFormat="1" ht="30" customHeight="1" spans="1:5">
      <c r="A163" s="63" t="s">
        <v>1683</v>
      </c>
      <c r="B163" s="64"/>
      <c r="C163" s="65" t="s">
        <v>1684</v>
      </c>
      <c r="D163" s="63"/>
      <c r="E163" s="63"/>
    </row>
    <row r="164" s="51" customFormat="1" ht="30" customHeight="1" spans="1:5">
      <c r="A164" s="65" t="s">
        <v>1685</v>
      </c>
      <c r="B164" s="64"/>
      <c r="C164" s="65"/>
      <c r="D164" s="63" t="s">
        <v>1686</v>
      </c>
      <c r="E164" s="63"/>
    </row>
    <row r="165" s="51" customFormat="1" ht="30" customHeight="1" spans="1:5">
      <c r="A165" s="65" t="s">
        <v>1687</v>
      </c>
      <c r="B165" s="64"/>
      <c r="C165" s="65"/>
      <c r="D165" s="63" t="s">
        <v>1688</v>
      </c>
      <c r="E165" s="63"/>
    </row>
    <row r="166" s="53" customFormat="1" ht="30" customHeight="1" spans="1:5">
      <c r="A166" s="65" t="s">
        <v>1689</v>
      </c>
      <c r="B166" s="63"/>
      <c r="C166" s="65"/>
      <c r="D166" s="63" t="s">
        <v>1690</v>
      </c>
      <c r="E166" s="63"/>
    </row>
    <row r="167" s="53" customFormat="1" ht="30" customHeight="1" spans="1:5">
      <c r="A167" s="65" t="s">
        <v>1691</v>
      </c>
      <c r="B167" s="63"/>
      <c r="C167" s="65"/>
      <c r="D167" s="68" t="s">
        <v>1692</v>
      </c>
      <c r="E167" s="63"/>
    </row>
    <row r="168" s="51" customFormat="1" ht="45" customHeight="1" spans="1:5">
      <c r="A168" s="68" t="s">
        <v>1693</v>
      </c>
      <c r="B168" s="64" t="s">
        <v>1353</v>
      </c>
      <c r="C168" s="65"/>
      <c r="D168" s="63"/>
      <c r="E168" s="63"/>
    </row>
    <row r="169" s="51" customFormat="1" ht="30" customHeight="1" spans="1:5">
      <c r="A169" s="68" t="s">
        <v>1694</v>
      </c>
      <c r="B169" s="64"/>
      <c r="C169" s="65" t="s">
        <v>1361</v>
      </c>
      <c r="D169" s="63"/>
      <c r="E169" s="63"/>
    </row>
    <row r="170" s="51" customFormat="1" ht="30" customHeight="1" spans="1:5">
      <c r="A170" s="65" t="s">
        <v>1695</v>
      </c>
      <c r="B170" s="64"/>
      <c r="C170" s="65"/>
      <c r="D170" s="63" t="s">
        <v>1696</v>
      </c>
      <c r="E170" s="63"/>
    </row>
    <row r="171" s="51" customFormat="1" ht="30" customHeight="1" spans="1:5">
      <c r="A171" s="65" t="s">
        <v>1360</v>
      </c>
      <c r="B171" s="64"/>
      <c r="C171" s="65"/>
      <c r="D171" s="63" t="s">
        <v>1362</v>
      </c>
      <c r="E171" s="63"/>
    </row>
    <row r="172" s="51" customFormat="1" ht="30" customHeight="1" spans="1:5">
      <c r="A172" s="65" t="s">
        <v>1697</v>
      </c>
      <c r="B172" s="64"/>
      <c r="C172" s="65"/>
      <c r="D172" s="63" t="s">
        <v>1698</v>
      </c>
      <c r="E172" s="63"/>
    </row>
    <row r="173" s="51" customFormat="1" ht="30" customHeight="1" spans="1:5">
      <c r="A173" s="65" t="s">
        <v>1699</v>
      </c>
      <c r="B173" s="64"/>
      <c r="C173" s="65"/>
      <c r="D173" s="63" t="s">
        <v>1700</v>
      </c>
      <c r="E173" s="63"/>
    </row>
    <row r="174" s="51" customFormat="1" ht="30" customHeight="1" spans="1:5">
      <c r="A174" s="68" t="s">
        <v>1701</v>
      </c>
      <c r="B174" s="64"/>
      <c r="C174" s="65" t="s">
        <v>1702</v>
      </c>
      <c r="D174" s="63"/>
      <c r="E174" s="63"/>
    </row>
    <row r="175" s="51" customFormat="1" ht="30" customHeight="1" spans="1:5">
      <c r="A175" s="65" t="s">
        <v>1703</v>
      </c>
      <c r="B175" s="64"/>
      <c r="C175" s="65"/>
      <c r="D175" s="63" t="s">
        <v>1704</v>
      </c>
      <c r="E175" s="63"/>
    </row>
    <row r="176" s="51" customFormat="1" ht="30" customHeight="1" spans="1:5">
      <c r="A176" s="65" t="s">
        <v>1705</v>
      </c>
      <c r="B176" s="64"/>
      <c r="C176" s="65"/>
      <c r="D176" s="63" t="s">
        <v>1706</v>
      </c>
      <c r="E176" s="63"/>
    </row>
    <row r="177" s="51" customFormat="1" ht="30" customHeight="1" spans="1:5">
      <c r="A177" s="68" t="s">
        <v>1707</v>
      </c>
      <c r="B177" s="64"/>
      <c r="C177" s="65" t="s">
        <v>1708</v>
      </c>
      <c r="D177" s="63"/>
      <c r="E177" s="63"/>
    </row>
    <row r="178" s="51" customFormat="1" ht="30" customHeight="1" spans="1:5">
      <c r="A178" s="65" t="s">
        <v>1709</v>
      </c>
      <c r="B178" s="64"/>
      <c r="C178" s="65"/>
      <c r="D178" s="71" t="s">
        <v>1710</v>
      </c>
      <c r="E178" s="63"/>
    </row>
    <row r="179" s="51" customFormat="1" ht="30" customHeight="1" spans="1:5">
      <c r="A179" s="65" t="s">
        <v>1711</v>
      </c>
      <c r="B179" s="64"/>
      <c r="C179" s="65"/>
      <c r="D179" s="71" t="s">
        <v>1712</v>
      </c>
      <c r="E179" s="63"/>
    </row>
    <row r="180" s="51" customFormat="1" ht="30" customHeight="1" spans="1:5">
      <c r="A180" s="68" t="s">
        <v>1713</v>
      </c>
      <c r="B180" s="64"/>
      <c r="C180" s="65" t="s">
        <v>1714</v>
      </c>
      <c r="D180" s="63"/>
      <c r="E180" s="63"/>
    </row>
    <row r="181" s="51" customFormat="1" ht="30" customHeight="1" spans="1:5">
      <c r="A181" s="65" t="s">
        <v>1715</v>
      </c>
      <c r="B181" s="64"/>
      <c r="C181" s="65"/>
      <c r="D181" s="72" t="s">
        <v>1714</v>
      </c>
      <c r="E181" s="63"/>
    </row>
    <row r="182" s="51" customFormat="1" ht="30" customHeight="1" spans="1:5">
      <c r="A182" s="68" t="s">
        <v>1716</v>
      </c>
      <c r="B182" s="64"/>
      <c r="C182" s="65" t="s">
        <v>1717</v>
      </c>
      <c r="D182" s="63"/>
      <c r="E182" s="63"/>
    </row>
    <row r="183" s="51" customFormat="1" ht="30" customHeight="1" spans="1:5">
      <c r="A183" s="65" t="s">
        <v>1718</v>
      </c>
      <c r="B183" s="64"/>
      <c r="C183" s="65"/>
      <c r="D183" s="73" t="s">
        <v>1717</v>
      </c>
      <c r="E183" s="63"/>
    </row>
    <row r="184" s="51" customFormat="1" ht="30" customHeight="1" spans="1:5">
      <c r="A184" s="68" t="s">
        <v>1719</v>
      </c>
      <c r="B184" s="64"/>
      <c r="C184" s="65" t="s">
        <v>1720</v>
      </c>
      <c r="D184" s="63"/>
      <c r="E184" s="63"/>
    </row>
    <row r="185" s="51" customFormat="1" ht="30" customHeight="1" spans="1:5">
      <c r="A185" s="65" t="s">
        <v>1721</v>
      </c>
      <c r="B185" s="64"/>
      <c r="C185" s="65"/>
      <c r="D185" s="63" t="s">
        <v>1722</v>
      </c>
      <c r="E185" s="63"/>
    </row>
    <row r="186" s="51" customFormat="1" ht="30" customHeight="1" spans="1:5">
      <c r="A186" s="65" t="s">
        <v>1723</v>
      </c>
      <c r="B186" s="64"/>
      <c r="C186" s="65"/>
      <c r="D186" s="63" t="s">
        <v>1724</v>
      </c>
      <c r="E186" s="63"/>
    </row>
    <row r="187" s="51" customFormat="1" ht="30" customHeight="1" spans="1:5">
      <c r="A187" s="65" t="s">
        <v>1725</v>
      </c>
      <c r="B187" s="64"/>
      <c r="C187" s="65"/>
      <c r="D187" s="68" t="s">
        <v>1726</v>
      </c>
      <c r="E187" s="63"/>
    </row>
    <row r="188" s="51" customFormat="1" ht="30" customHeight="1" spans="1:5">
      <c r="A188" s="65" t="s">
        <v>1727</v>
      </c>
      <c r="B188" s="64"/>
      <c r="C188" s="65"/>
      <c r="D188" s="63" t="s">
        <v>1728</v>
      </c>
      <c r="E188" s="63"/>
    </row>
    <row r="189" s="51" customFormat="1" ht="50.1" customHeight="1" spans="1:5">
      <c r="A189" s="65" t="s">
        <v>1729</v>
      </c>
      <c r="B189" s="64"/>
      <c r="C189" s="65"/>
      <c r="D189" s="63" t="s">
        <v>1730</v>
      </c>
      <c r="E189" s="63"/>
    </row>
    <row r="190" s="51" customFormat="1" ht="30" customHeight="1" spans="1:5">
      <c r="A190" s="68" t="s">
        <v>1731</v>
      </c>
      <c r="B190" s="64"/>
      <c r="C190" s="65" t="s">
        <v>1732</v>
      </c>
      <c r="D190" s="63"/>
      <c r="E190" s="63"/>
    </row>
    <row r="191" s="51" customFormat="1" ht="30" customHeight="1" spans="1:5">
      <c r="A191" s="65" t="s">
        <v>1733</v>
      </c>
      <c r="B191" s="64"/>
      <c r="C191" s="65"/>
      <c r="D191" s="71" t="s">
        <v>1734</v>
      </c>
      <c r="E191" s="63"/>
    </row>
    <row r="192" s="51" customFormat="1" ht="30" customHeight="1" spans="1:5">
      <c r="A192" s="65" t="s">
        <v>1735</v>
      </c>
      <c r="B192" s="64"/>
      <c r="C192" s="65"/>
      <c r="D192" s="71" t="s">
        <v>1736</v>
      </c>
      <c r="E192" s="63"/>
    </row>
    <row r="193" s="51" customFormat="1" ht="30" customHeight="1" spans="1:5">
      <c r="A193" s="65" t="s">
        <v>1737</v>
      </c>
      <c r="B193" s="64"/>
      <c r="C193" s="65"/>
      <c r="D193" s="71" t="s">
        <v>1738</v>
      </c>
      <c r="E193" s="63"/>
    </row>
    <row r="194" s="51" customFormat="1" ht="30" customHeight="1" spans="1:5">
      <c r="A194" s="68" t="s">
        <v>1739</v>
      </c>
      <c r="B194" s="64"/>
      <c r="C194" s="65" t="s">
        <v>1740</v>
      </c>
      <c r="D194" s="63"/>
      <c r="E194" s="63"/>
    </row>
    <row r="195" s="51" customFormat="1" ht="30" customHeight="1" spans="1:5">
      <c r="A195" s="65" t="s">
        <v>1741</v>
      </c>
      <c r="B195" s="64"/>
      <c r="C195" s="65"/>
      <c r="D195" s="71" t="s">
        <v>1740</v>
      </c>
      <c r="E195" s="63"/>
    </row>
    <row r="196" s="51" customFormat="1" ht="30" customHeight="1" spans="1:5">
      <c r="A196" s="68" t="s">
        <v>1742</v>
      </c>
      <c r="B196" s="64"/>
      <c r="C196" s="65" t="s">
        <v>1743</v>
      </c>
      <c r="D196" s="63"/>
      <c r="E196" s="63"/>
    </row>
    <row r="197" s="51" customFormat="1" ht="30" customHeight="1" spans="1:5">
      <c r="A197" s="65" t="s">
        <v>1744</v>
      </c>
      <c r="B197" s="64"/>
      <c r="C197" s="65"/>
      <c r="D197" s="73" t="s">
        <v>1745</v>
      </c>
      <c r="E197" s="63"/>
    </row>
    <row r="198" s="51" customFormat="1" ht="50.1" customHeight="1" spans="1:5">
      <c r="A198" s="65" t="s">
        <v>1746</v>
      </c>
      <c r="B198" s="64"/>
      <c r="C198" s="65"/>
      <c r="D198" s="63" t="s">
        <v>1747</v>
      </c>
      <c r="E198" s="63"/>
    </row>
    <row r="199" s="51" customFormat="1" ht="30" customHeight="1" spans="1:5">
      <c r="A199" s="68" t="s">
        <v>1748</v>
      </c>
      <c r="B199" s="64"/>
      <c r="C199" s="65" t="s">
        <v>1749</v>
      </c>
      <c r="D199" s="63"/>
      <c r="E199" s="63"/>
    </row>
    <row r="200" s="51" customFormat="1" ht="30" customHeight="1" spans="1:5">
      <c r="A200" s="65" t="s">
        <v>1750</v>
      </c>
      <c r="B200" s="64"/>
      <c r="C200" s="65"/>
      <c r="D200" s="63" t="s">
        <v>1751</v>
      </c>
      <c r="E200" s="63"/>
    </row>
    <row r="201" s="51" customFormat="1" ht="30" customHeight="1" spans="1:5">
      <c r="A201" s="65" t="s">
        <v>1752</v>
      </c>
      <c r="B201" s="64"/>
      <c r="C201" s="65"/>
      <c r="D201" s="63" t="s">
        <v>1753</v>
      </c>
      <c r="E201" s="63"/>
    </row>
    <row r="202" s="51" customFormat="1" ht="30" customHeight="1" spans="1:5">
      <c r="A202" s="65" t="s">
        <v>1754</v>
      </c>
      <c r="B202" s="64"/>
      <c r="C202" s="65"/>
      <c r="D202" s="63" t="s">
        <v>1755</v>
      </c>
      <c r="E202" s="63"/>
    </row>
    <row r="203" s="51" customFormat="1" ht="50.1" customHeight="1" spans="1:5">
      <c r="A203" s="65" t="s">
        <v>1756</v>
      </c>
      <c r="B203" s="64"/>
      <c r="C203" s="65"/>
      <c r="D203" s="63" t="s">
        <v>1757</v>
      </c>
      <c r="E203" s="63"/>
    </row>
    <row r="204" s="51" customFormat="1" ht="30" customHeight="1" spans="1:5">
      <c r="A204" s="68" t="s">
        <v>1758</v>
      </c>
      <c r="B204" s="64"/>
      <c r="C204" s="65" t="s">
        <v>1354</v>
      </c>
      <c r="D204" s="63"/>
      <c r="E204" s="63"/>
    </row>
    <row r="205" s="51" customFormat="1" ht="30" customHeight="1" spans="1:5">
      <c r="A205" s="65" t="s">
        <v>1759</v>
      </c>
      <c r="B205" s="64"/>
      <c r="C205" s="65"/>
      <c r="D205" s="63" t="s">
        <v>1760</v>
      </c>
      <c r="E205" s="63"/>
    </row>
    <row r="206" s="51" customFormat="1" ht="30" customHeight="1" spans="1:5">
      <c r="A206" s="65" t="s">
        <v>1357</v>
      </c>
      <c r="B206" s="64"/>
      <c r="C206" s="65"/>
      <c r="D206" s="63" t="s">
        <v>1358</v>
      </c>
      <c r="E206" s="63"/>
    </row>
    <row r="207" s="51" customFormat="1" ht="30" customHeight="1" spans="1:5">
      <c r="A207" s="65" t="s">
        <v>1761</v>
      </c>
      <c r="B207" s="64"/>
      <c r="C207" s="65"/>
      <c r="D207" s="63" t="s">
        <v>1762</v>
      </c>
      <c r="E207" s="63"/>
    </row>
    <row r="208" s="51" customFormat="1" ht="30" customHeight="1" spans="1:5">
      <c r="A208" s="65" t="s">
        <v>1763</v>
      </c>
      <c r="B208" s="64"/>
      <c r="C208" s="65"/>
      <c r="D208" s="63" t="s">
        <v>1764</v>
      </c>
      <c r="E208" s="63"/>
    </row>
    <row r="209" s="51" customFormat="1" ht="30" customHeight="1" spans="1:5">
      <c r="A209" s="65" t="s">
        <v>1352</v>
      </c>
      <c r="B209" s="64"/>
      <c r="C209" s="65"/>
      <c r="D209" s="63" t="s">
        <v>1355</v>
      </c>
      <c r="E209" s="63"/>
    </row>
    <row r="210" s="51" customFormat="1" ht="30" customHeight="1" spans="1:5">
      <c r="A210" s="65" t="s">
        <v>1765</v>
      </c>
      <c r="B210" s="64"/>
      <c r="C210" s="65"/>
      <c r="D210" s="63" t="s">
        <v>1766</v>
      </c>
      <c r="E210" s="63"/>
    </row>
    <row r="211" s="51" customFormat="1" ht="50.1" customHeight="1" spans="1:5">
      <c r="A211" s="65" t="s">
        <v>1767</v>
      </c>
      <c r="B211" s="64"/>
      <c r="C211" s="65"/>
      <c r="D211" s="63" t="s">
        <v>1768</v>
      </c>
      <c r="E211" s="63"/>
    </row>
    <row r="212" s="53" customFormat="1" ht="30" customHeight="1" spans="1:5">
      <c r="A212" s="68" t="s">
        <v>1769</v>
      </c>
      <c r="B212" s="63"/>
      <c r="C212" s="65" t="s">
        <v>1770</v>
      </c>
      <c r="D212" s="74"/>
      <c r="E212" s="75"/>
    </row>
    <row r="213" s="53" customFormat="1" ht="30" customHeight="1" spans="1:5">
      <c r="A213" s="65" t="s">
        <v>1771</v>
      </c>
      <c r="B213" s="63"/>
      <c r="C213" s="65"/>
      <c r="D213" s="63" t="s">
        <v>1772</v>
      </c>
      <c r="E213" s="63"/>
    </row>
    <row r="214" s="53" customFormat="1" ht="30" customHeight="1" spans="1:5">
      <c r="A214" s="65" t="s">
        <v>1773</v>
      </c>
      <c r="B214" s="63"/>
      <c r="C214" s="65"/>
      <c r="D214" s="63" t="s">
        <v>1774</v>
      </c>
      <c r="E214" s="75"/>
    </row>
    <row r="215" s="53" customFormat="1" ht="30" customHeight="1" spans="1:5">
      <c r="A215" s="65" t="s">
        <v>1775</v>
      </c>
      <c r="B215" s="63"/>
      <c r="C215" s="65"/>
      <c r="D215" s="63" t="s">
        <v>1776</v>
      </c>
      <c r="E215" s="63"/>
    </row>
    <row r="216" s="53" customFormat="1" ht="24" customHeight="1" spans="2:5">
      <c r="B216" s="76"/>
      <c r="C216" s="77"/>
      <c r="D216" s="57"/>
      <c r="E216" s="57"/>
    </row>
  </sheetData>
  <sheetProtection formatCells="0" insertHyperlinks="0" autoFilter="0"/>
  <mergeCells count="1">
    <mergeCell ref="A2:E2"/>
  </mergeCells>
  <pageMargins left="0.313888888888889" right="0.0388888888888889" top="0.313888888888889" bottom="0.196527777777778" header="0.313888888888889" footer="0.1562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0"/>
  <sheetViews>
    <sheetView workbookViewId="0">
      <selection activeCell="A2" sqref="A2:D2"/>
    </sheetView>
  </sheetViews>
  <sheetFormatPr defaultColWidth="9" defaultRowHeight="14.25" outlineLevelCol="3"/>
  <cols>
    <col min="1" max="1" width="58.875" style="36" customWidth="1"/>
    <col min="2" max="2" width="28.875" style="36" customWidth="1"/>
    <col min="3" max="3" width="28.75" style="36" customWidth="1"/>
    <col min="4" max="4" width="32.125" style="37" customWidth="1"/>
    <col min="5" max="16384" width="9" style="38"/>
  </cols>
  <sheetData>
    <row r="1" s="35" customFormat="1" ht="27" customHeight="1" spans="1:4">
      <c r="A1" s="8" t="s">
        <v>1777</v>
      </c>
      <c r="B1" s="39"/>
      <c r="C1" s="39"/>
      <c r="D1" s="40"/>
    </row>
    <row r="2" ht="33" customHeight="1" spans="1:4">
      <c r="A2" s="11" t="s">
        <v>1778</v>
      </c>
      <c r="B2" s="11"/>
      <c r="C2" s="11"/>
      <c r="D2" s="11"/>
    </row>
    <row r="3" ht="24.95" customHeight="1" spans="1:4">
      <c r="A3" s="41"/>
      <c r="B3" s="42"/>
      <c r="C3" s="42"/>
      <c r="D3" s="43" t="s">
        <v>2</v>
      </c>
    </row>
    <row r="4" ht="60" customHeight="1" spans="1:4">
      <c r="A4" s="44" t="s">
        <v>23</v>
      </c>
      <c r="B4" s="19" t="s">
        <v>1266</v>
      </c>
      <c r="C4" s="19" t="s">
        <v>1267</v>
      </c>
      <c r="D4" s="20" t="s">
        <v>1268</v>
      </c>
    </row>
    <row r="5" ht="27.95" customHeight="1" spans="1:4">
      <c r="A5" s="45" t="s">
        <v>1779</v>
      </c>
      <c r="B5" s="22">
        <f>SUBTOTAL(9,B6:B12)</f>
        <v>0</v>
      </c>
      <c r="C5" s="22">
        <f>SUBTOTAL(9,C6:C12)</f>
        <v>0</v>
      </c>
      <c r="D5" s="23" t="str">
        <f>IFERROR(C5/B5*100,"")</f>
        <v/>
      </c>
    </row>
    <row r="6" ht="27.95" customHeight="1" spans="1:4">
      <c r="A6" s="24" t="s">
        <v>1780</v>
      </c>
      <c r="B6" s="22"/>
      <c r="C6" s="22"/>
      <c r="D6" s="23"/>
    </row>
    <row r="7" ht="27.95" customHeight="1" spans="1:4">
      <c r="A7" s="24" t="s">
        <v>1781</v>
      </c>
      <c r="B7" s="22"/>
      <c r="C7" s="22"/>
      <c r="D7" s="23"/>
    </row>
    <row r="8" ht="27.95" customHeight="1" spans="1:4">
      <c r="A8" s="24" t="s">
        <v>1782</v>
      </c>
      <c r="B8" s="22"/>
      <c r="C8" s="22"/>
      <c r="D8" s="23"/>
    </row>
    <row r="9" ht="27.95" customHeight="1" spans="1:4">
      <c r="A9" s="24" t="s">
        <v>1783</v>
      </c>
      <c r="B9" s="22"/>
      <c r="C9" s="22"/>
      <c r="D9" s="23"/>
    </row>
    <row r="10" ht="27.95" customHeight="1" spans="1:4">
      <c r="A10" s="24" t="s">
        <v>1784</v>
      </c>
      <c r="B10" s="22"/>
      <c r="C10" s="22"/>
      <c r="D10" s="23"/>
    </row>
    <row r="11" ht="27.95" customHeight="1" spans="1:4">
      <c r="A11" s="24" t="s">
        <v>1785</v>
      </c>
      <c r="B11" s="22"/>
      <c r="C11" s="22"/>
      <c r="D11" s="23"/>
    </row>
    <row r="12" ht="27.95" customHeight="1" spans="1:4">
      <c r="A12" s="24" t="s">
        <v>1786</v>
      </c>
      <c r="B12" s="22"/>
      <c r="C12" s="22"/>
      <c r="D12" s="23"/>
    </row>
    <row r="13" ht="27.95" customHeight="1" spans="1:4">
      <c r="A13" s="46"/>
      <c r="B13" s="22"/>
      <c r="C13" s="22"/>
      <c r="D13" s="23"/>
    </row>
    <row r="14" ht="27.95" customHeight="1" spans="1:4">
      <c r="A14" s="28" t="s">
        <v>1787</v>
      </c>
      <c r="B14" s="22"/>
      <c r="C14" s="22"/>
      <c r="D14" s="23"/>
    </row>
    <row r="15" ht="27.95" customHeight="1" spans="1:4">
      <c r="A15" s="28" t="s">
        <v>1788</v>
      </c>
      <c r="B15" s="22"/>
      <c r="C15" s="22"/>
      <c r="D15" s="23"/>
    </row>
    <row r="16" ht="27.95" customHeight="1" spans="1:4">
      <c r="A16" s="28" t="s">
        <v>1789</v>
      </c>
      <c r="B16" s="22"/>
      <c r="C16" s="22"/>
      <c r="D16" s="23"/>
    </row>
    <row r="17" ht="27.95" customHeight="1" spans="1:4">
      <c r="A17" s="28" t="s">
        <v>1790</v>
      </c>
      <c r="B17" s="22"/>
      <c r="C17" s="22"/>
      <c r="D17" s="23"/>
    </row>
    <row r="18" ht="27.95" customHeight="1" spans="1:4">
      <c r="A18" s="28"/>
      <c r="B18" s="22"/>
      <c r="C18" s="22"/>
      <c r="D18" s="23"/>
    </row>
    <row r="19" ht="27.95" customHeight="1" spans="1:4">
      <c r="A19" s="28"/>
      <c r="B19" s="22"/>
      <c r="C19" s="47"/>
      <c r="D19" s="23"/>
    </row>
    <row r="20" ht="27.95" customHeight="1" spans="1:4">
      <c r="A20" s="49" t="s">
        <v>1341</v>
      </c>
      <c r="B20" s="31"/>
      <c r="C20" s="31"/>
      <c r="D20" s="32"/>
    </row>
  </sheetData>
  <mergeCells count="1">
    <mergeCell ref="A2:D2"/>
  </mergeCells>
  <printOptions horizontalCentered="1" verticalCentered="1"/>
  <pageMargins left="0.751388888888889" right="0.751388888888889" top="0.747916666666667" bottom="0.904861111111111" header="0.5" footer="0.5"/>
  <pageSetup paperSize="9" scale="8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1"/>
  <sheetViews>
    <sheetView workbookViewId="0">
      <selection activeCell="A2" sqref="A2:D2"/>
    </sheetView>
  </sheetViews>
  <sheetFormatPr defaultColWidth="9" defaultRowHeight="14.25" outlineLevelCol="3"/>
  <cols>
    <col min="1" max="1" width="59.375" style="36" customWidth="1"/>
    <col min="2" max="2" width="29.5" style="36" customWidth="1"/>
    <col min="3" max="3" width="29.75" style="36" customWidth="1"/>
    <col min="4" max="4" width="29.875" style="37" customWidth="1"/>
    <col min="5" max="16384" width="9" style="38"/>
  </cols>
  <sheetData>
    <row r="1" s="35" customFormat="1" ht="21" customHeight="1" spans="1:4">
      <c r="A1" s="8" t="s">
        <v>1791</v>
      </c>
      <c r="B1" s="39"/>
      <c r="C1" s="39"/>
      <c r="D1" s="40"/>
    </row>
    <row r="2" ht="36" customHeight="1" spans="1:4">
      <c r="A2" s="11" t="s">
        <v>1792</v>
      </c>
      <c r="B2" s="11"/>
      <c r="C2" s="11"/>
      <c r="D2" s="11"/>
    </row>
    <row r="3" ht="24.95" customHeight="1" spans="1:4">
      <c r="A3" s="41"/>
      <c r="B3" s="42"/>
      <c r="C3" s="42"/>
      <c r="D3" s="43" t="s">
        <v>2</v>
      </c>
    </row>
    <row r="4" ht="51" customHeight="1" spans="1:4">
      <c r="A4" s="44" t="s">
        <v>23</v>
      </c>
      <c r="B4" s="19" t="s">
        <v>1266</v>
      </c>
      <c r="C4" s="19" t="s">
        <v>1267</v>
      </c>
      <c r="D4" s="20" t="s">
        <v>1268</v>
      </c>
    </row>
    <row r="5" ht="24.95" customHeight="1" spans="1:4">
      <c r="A5" s="45" t="s">
        <v>1793</v>
      </c>
      <c r="B5" s="22">
        <f>SUBTOTAL(9,B6:B13)</f>
        <v>0</v>
      </c>
      <c r="C5" s="22">
        <f>SUBTOTAL(9,C6:C13)</f>
        <v>0</v>
      </c>
      <c r="D5" s="23" t="str">
        <f>IFERROR(C5/B5*100,"")</f>
        <v/>
      </c>
    </row>
    <row r="6" ht="24.95" customHeight="1" spans="1:4">
      <c r="A6" s="24" t="s">
        <v>1794</v>
      </c>
      <c r="B6" s="22"/>
      <c r="C6" s="22"/>
      <c r="D6" s="23"/>
    </row>
    <row r="7" ht="24.95" customHeight="1" spans="1:4">
      <c r="A7" s="24" t="s">
        <v>1795</v>
      </c>
      <c r="B7" s="22"/>
      <c r="C7" s="22"/>
      <c r="D7" s="23"/>
    </row>
    <row r="8" ht="24.95" customHeight="1" spans="1:4">
      <c r="A8" s="24" t="s">
        <v>1796</v>
      </c>
      <c r="B8" s="22"/>
      <c r="C8" s="22"/>
      <c r="D8" s="23"/>
    </row>
    <row r="9" ht="24.95" customHeight="1" spans="1:4">
      <c r="A9" s="24" t="s">
        <v>1797</v>
      </c>
      <c r="B9" s="22"/>
      <c r="C9" s="22"/>
      <c r="D9" s="23"/>
    </row>
    <row r="10" ht="24.95" customHeight="1" spans="1:4">
      <c r="A10" s="24" t="s">
        <v>1798</v>
      </c>
      <c r="B10" s="22"/>
      <c r="C10" s="22"/>
      <c r="D10" s="23"/>
    </row>
    <row r="11" ht="24.95" customHeight="1" spans="1:4">
      <c r="A11" s="24" t="s">
        <v>1799</v>
      </c>
      <c r="B11" s="22"/>
      <c r="C11" s="22"/>
      <c r="D11" s="23"/>
    </row>
    <row r="12" ht="24.95" customHeight="1" spans="1:4">
      <c r="A12" s="24" t="s">
        <v>1800</v>
      </c>
      <c r="B12" s="22"/>
      <c r="C12" s="22"/>
      <c r="D12" s="23"/>
    </row>
    <row r="13" ht="24.95" customHeight="1" spans="1:4">
      <c r="A13" s="24" t="s">
        <v>1801</v>
      </c>
      <c r="B13" s="22"/>
      <c r="C13" s="22"/>
      <c r="D13" s="23"/>
    </row>
    <row r="14" ht="24.95" customHeight="1" spans="1:4">
      <c r="A14" s="46"/>
      <c r="B14" s="22"/>
      <c r="C14" s="22"/>
      <c r="D14" s="23"/>
    </row>
    <row r="15" ht="24.95" customHeight="1" spans="1:4">
      <c r="A15" s="28" t="s">
        <v>1802</v>
      </c>
      <c r="B15" s="22"/>
      <c r="C15" s="22"/>
      <c r="D15" s="23"/>
    </row>
    <row r="16" ht="24.95" customHeight="1" spans="1:4">
      <c r="A16" s="24" t="s">
        <v>1803</v>
      </c>
      <c r="B16" s="22"/>
      <c r="C16" s="22"/>
      <c r="D16" s="23"/>
    </row>
    <row r="17" ht="24.95" customHeight="1" spans="1:4">
      <c r="A17" s="24" t="s">
        <v>1804</v>
      </c>
      <c r="B17" s="22"/>
      <c r="C17" s="22"/>
      <c r="D17" s="23"/>
    </row>
    <row r="18" ht="24.95" customHeight="1" spans="1:4">
      <c r="A18" s="24" t="s">
        <v>1805</v>
      </c>
      <c r="B18" s="22"/>
      <c r="C18" s="22"/>
      <c r="D18" s="23"/>
    </row>
    <row r="19" ht="24.95" customHeight="1" spans="1:4">
      <c r="A19" s="24"/>
      <c r="B19" s="22"/>
      <c r="C19" s="22"/>
      <c r="D19" s="23"/>
    </row>
    <row r="20" ht="24.95" customHeight="1" spans="1:4">
      <c r="A20" s="24"/>
      <c r="B20" s="22"/>
      <c r="C20" s="47"/>
      <c r="D20" s="23"/>
    </row>
    <row r="21" ht="24.95" customHeight="1" spans="1:4">
      <c r="A21" s="48" t="s">
        <v>1342</v>
      </c>
      <c r="B21" s="34"/>
      <c r="C21" s="34"/>
      <c r="D21" s="32"/>
    </row>
  </sheetData>
  <mergeCells count="1">
    <mergeCell ref="A2:D2"/>
  </mergeCells>
  <pageMargins left="1.0625" right="0.75" top="0.826388888888889" bottom="0.904861111111111" header="0.5" footer="0.5"/>
  <pageSetup paperSize="9" scale="84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showGridLines="0" zoomScale="90" zoomScaleNormal="90" workbookViewId="0">
      <pane xSplit="1" ySplit="5" topLeftCell="B6" activePane="bottomRight" state="frozen"/>
      <selection/>
      <selection pane="topRight"/>
      <selection pane="bottomLeft"/>
      <selection pane="bottomRight" activeCell="D17" sqref="D17"/>
    </sheetView>
  </sheetViews>
  <sheetFormatPr defaultColWidth="9" defaultRowHeight="15.75" outlineLevelCol="7"/>
  <cols>
    <col min="1" max="1" width="49.875" style="5" customWidth="1"/>
    <col min="2" max="2" width="18.375" style="5" customWidth="1"/>
    <col min="3" max="3" width="15.375" style="5" customWidth="1"/>
    <col min="4" max="4" width="21.25" style="6" customWidth="1"/>
    <col min="5" max="5" width="52.25" style="5" customWidth="1"/>
    <col min="6" max="6" width="18.375" style="5" customWidth="1"/>
    <col min="7" max="7" width="15.375" style="5" customWidth="1"/>
    <col min="8" max="8" width="22.875" style="6" customWidth="1"/>
    <col min="9" max="16384" width="9" style="7"/>
  </cols>
  <sheetData>
    <row r="1" s="1" customFormat="1" ht="30" customHeight="1" spans="1:7">
      <c r="A1" s="8" t="s">
        <v>1806</v>
      </c>
      <c r="B1" s="9"/>
      <c r="C1" s="9"/>
      <c r="D1" s="9"/>
      <c r="E1" s="9"/>
      <c r="F1" s="10"/>
      <c r="G1" s="10"/>
    </row>
    <row r="2" s="2" customFormat="1" ht="39.95" customHeight="1" spans="1:8">
      <c r="A2" s="11" t="s">
        <v>1807</v>
      </c>
      <c r="B2" s="11"/>
      <c r="C2" s="11"/>
      <c r="D2" s="11"/>
      <c r="E2" s="11"/>
      <c r="F2" s="11"/>
      <c r="G2" s="11"/>
      <c r="H2" s="11"/>
    </row>
    <row r="3" ht="29.1" customHeight="1" spans="1:8">
      <c r="A3" s="12"/>
      <c r="B3" s="13"/>
      <c r="C3" s="13"/>
      <c r="D3" s="14"/>
      <c r="E3" s="12"/>
      <c r="F3" s="13"/>
      <c r="G3" s="15" t="s">
        <v>2</v>
      </c>
      <c r="H3" s="15"/>
    </row>
    <row r="4" s="3" customFormat="1" ht="32.1" customHeight="1" spans="1:8">
      <c r="A4" s="16" t="s">
        <v>1808</v>
      </c>
      <c r="B4" s="17"/>
      <c r="C4" s="17"/>
      <c r="D4" s="18"/>
      <c r="E4" s="16" t="s">
        <v>1809</v>
      </c>
      <c r="F4" s="17"/>
      <c r="G4" s="17"/>
      <c r="H4" s="18"/>
    </row>
    <row r="5" s="3" customFormat="1" ht="50.1" customHeight="1" spans="1:8">
      <c r="A5" s="16" t="s">
        <v>1265</v>
      </c>
      <c r="B5" s="19" t="s">
        <v>1266</v>
      </c>
      <c r="C5" s="19" t="s">
        <v>1267</v>
      </c>
      <c r="D5" s="20" t="s">
        <v>1268</v>
      </c>
      <c r="E5" s="16" t="s">
        <v>1265</v>
      </c>
      <c r="F5" s="19" t="s">
        <v>1266</v>
      </c>
      <c r="G5" s="19" t="s">
        <v>1267</v>
      </c>
      <c r="H5" s="20" t="s">
        <v>1268</v>
      </c>
    </row>
    <row r="6" ht="30" customHeight="1" spans="1:8">
      <c r="A6" s="21" t="s">
        <v>1810</v>
      </c>
      <c r="B6" s="22">
        <f t="shared" ref="B6:G6" si="0">SUBTOTAL(9,B7:B14)</f>
        <v>0</v>
      </c>
      <c r="C6" s="22">
        <f t="shared" si="0"/>
        <v>0</v>
      </c>
      <c r="D6" s="23" t="str">
        <f>IFERROR(C6/B6*100,"")</f>
        <v/>
      </c>
      <c r="E6" s="21" t="s">
        <v>1811</v>
      </c>
      <c r="F6" s="22">
        <f t="shared" si="0"/>
        <v>0</v>
      </c>
      <c r="G6" s="22">
        <f t="shared" si="0"/>
        <v>0</v>
      </c>
      <c r="H6" s="23" t="str">
        <f>IFERROR(G6/F6*100,"")</f>
        <v/>
      </c>
    </row>
    <row r="7" ht="30" customHeight="1" spans="1:8">
      <c r="A7" s="24" t="s">
        <v>1812</v>
      </c>
      <c r="B7" s="22"/>
      <c r="C7" s="22"/>
      <c r="D7" s="23"/>
      <c r="E7" s="24" t="s">
        <v>1813</v>
      </c>
      <c r="F7" s="22"/>
      <c r="G7" s="22"/>
      <c r="H7" s="23"/>
    </row>
    <row r="8" ht="30" customHeight="1" spans="1:8">
      <c r="A8" s="24" t="s">
        <v>1814</v>
      </c>
      <c r="B8" s="22"/>
      <c r="C8" s="22"/>
      <c r="D8" s="23"/>
      <c r="E8" s="24" t="s">
        <v>1815</v>
      </c>
      <c r="F8" s="22"/>
      <c r="G8" s="22"/>
      <c r="H8" s="23"/>
    </row>
    <row r="9" ht="30" customHeight="1" spans="1:8">
      <c r="A9" s="24" t="s">
        <v>1816</v>
      </c>
      <c r="B9" s="22"/>
      <c r="C9" s="22"/>
      <c r="D9" s="23"/>
      <c r="E9" s="24" t="s">
        <v>1817</v>
      </c>
      <c r="F9" s="22"/>
      <c r="G9" s="22"/>
      <c r="H9" s="23"/>
    </row>
    <row r="10" ht="30" customHeight="1" spans="1:8">
      <c r="A10" s="24" t="s">
        <v>1818</v>
      </c>
      <c r="B10" s="22"/>
      <c r="C10" s="22"/>
      <c r="D10" s="23"/>
      <c r="E10" s="24" t="s">
        <v>1819</v>
      </c>
      <c r="F10" s="22"/>
      <c r="G10" s="22"/>
      <c r="H10" s="23"/>
    </row>
    <row r="11" ht="30" customHeight="1" spans="1:8">
      <c r="A11" s="24" t="s">
        <v>1820</v>
      </c>
      <c r="B11" s="22"/>
      <c r="C11" s="22"/>
      <c r="D11" s="23"/>
      <c r="E11" s="24" t="s">
        <v>1821</v>
      </c>
      <c r="F11" s="22"/>
      <c r="G11" s="22"/>
      <c r="H11" s="23"/>
    </row>
    <row r="12" ht="30" customHeight="1" spans="1:8">
      <c r="A12" s="24" t="s">
        <v>1822</v>
      </c>
      <c r="B12" s="22"/>
      <c r="C12" s="22"/>
      <c r="D12" s="23" t="str">
        <f>IFERROR(C12/B12*100,"")</f>
        <v/>
      </c>
      <c r="E12" s="24" t="s">
        <v>1823</v>
      </c>
      <c r="F12" s="22"/>
      <c r="G12" s="22"/>
      <c r="H12" s="23" t="str">
        <f>IFERROR(G12/F12*100,"")</f>
        <v/>
      </c>
    </row>
    <row r="13" ht="30" customHeight="1" spans="1:8">
      <c r="A13" s="24" t="s">
        <v>1824</v>
      </c>
      <c r="B13" s="22"/>
      <c r="C13" s="22"/>
      <c r="D13" s="23" t="str">
        <f>IFERROR(C13/B13*100,"")</f>
        <v/>
      </c>
      <c r="E13" s="24" t="s">
        <v>1825</v>
      </c>
      <c r="F13" s="22"/>
      <c r="G13" s="22"/>
      <c r="H13" s="23"/>
    </row>
    <row r="14" ht="30" customHeight="1" spans="1:8">
      <c r="A14" s="24" t="s">
        <v>1826</v>
      </c>
      <c r="B14" s="22"/>
      <c r="C14" s="22"/>
      <c r="D14" s="23" t="str">
        <f>IFERROR(C14/B14*100,"")</f>
        <v/>
      </c>
      <c r="E14" s="24" t="s">
        <v>1827</v>
      </c>
      <c r="F14" s="22"/>
      <c r="G14" s="22"/>
      <c r="H14" s="23"/>
    </row>
    <row r="15" ht="30" customHeight="1" spans="1:8">
      <c r="A15" s="25"/>
      <c r="B15" s="22"/>
      <c r="C15" s="22"/>
      <c r="D15" s="23" t="str">
        <f>IFERROR(C15/B15*100,"")</f>
        <v/>
      </c>
      <c r="E15" s="26"/>
      <c r="F15" s="22"/>
      <c r="G15" s="22"/>
      <c r="H15" s="23"/>
    </row>
    <row r="16" ht="30" customHeight="1" spans="1:8">
      <c r="A16" s="27" t="s">
        <v>1828</v>
      </c>
      <c r="B16" s="22"/>
      <c r="C16" s="22"/>
      <c r="D16" s="23"/>
      <c r="E16" s="27" t="s">
        <v>1829</v>
      </c>
      <c r="F16" s="22"/>
      <c r="G16" s="22"/>
      <c r="H16" s="23"/>
    </row>
    <row r="17" ht="30" customHeight="1" spans="1:8">
      <c r="A17" s="28" t="s">
        <v>1335</v>
      </c>
      <c r="B17" s="22"/>
      <c r="C17" s="22"/>
      <c r="D17" s="23"/>
      <c r="E17" s="24" t="s">
        <v>1336</v>
      </c>
      <c r="F17" s="22"/>
      <c r="G17" s="22"/>
      <c r="H17" s="23"/>
    </row>
    <row r="18" ht="30" customHeight="1" spans="1:8">
      <c r="A18" s="28" t="s">
        <v>1337</v>
      </c>
      <c r="B18" s="22"/>
      <c r="C18" s="22"/>
      <c r="D18" s="23"/>
      <c r="E18" s="24" t="s">
        <v>1338</v>
      </c>
      <c r="F18" s="22"/>
      <c r="G18" s="22"/>
      <c r="H18" s="23"/>
    </row>
    <row r="19" ht="30" customHeight="1" spans="1:8">
      <c r="A19" s="28" t="s">
        <v>1339</v>
      </c>
      <c r="B19" s="22"/>
      <c r="C19" s="22"/>
      <c r="D19" s="23"/>
      <c r="E19" s="24" t="s">
        <v>1340</v>
      </c>
      <c r="F19" s="22"/>
      <c r="G19" s="22"/>
      <c r="H19" s="23"/>
    </row>
    <row r="20" ht="30" customHeight="1" spans="1:8">
      <c r="A20" s="27"/>
      <c r="B20" s="22"/>
      <c r="C20" s="29"/>
      <c r="D20" s="23"/>
      <c r="E20" s="25"/>
      <c r="F20" s="22"/>
      <c r="G20" s="29"/>
      <c r="H20" s="23"/>
    </row>
    <row r="21" ht="30" customHeight="1" spans="1:8">
      <c r="A21" s="30" t="s">
        <v>1830</v>
      </c>
      <c r="B21" s="31"/>
      <c r="C21" s="31"/>
      <c r="D21" s="32"/>
      <c r="E21" s="33" t="s">
        <v>1831</v>
      </c>
      <c r="F21" s="34"/>
      <c r="G21" s="31"/>
      <c r="H21" s="32"/>
    </row>
    <row r="22" s="4" customFormat="1" ht="30.95" customHeight="1" spans="1:8">
      <c r="A22" s="5"/>
      <c r="B22" s="5"/>
      <c r="C22" s="5"/>
      <c r="D22" s="6"/>
      <c r="E22" s="5"/>
      <c r="F22" s="5"/>
      <c r="G22" s="5"/>
      <c r="H22" s="6"/>
    </row>
  </sheetData>
  <mergeCells count="4">
    <mergeCell ref="A2:H2"/>
    <mergeCell ref="G3:H3"/>
    <mergeCell ref="A4:D4"/>
    <mergeCell ref="E4:H4"/>
  </mergeCells>
  <printOptions horizontalCentered="1"/>
  <pageMargins left="0.39" right="0.39" top="0.786805555555556" bottom="0.75" header="0.31" footer="0.31"/>
  <pageSetup paperSize="9" scale="66" fitToHeight="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4"/>
  <sheetViews>
    <sheetView workbookViewId="0">
      <selection activeCell="J10" sqref="J10"/>
    </sheetView>
  </sheetViews>
  <sheetFormatPr defaultColWidth="9" defaultRowHeight="14.25" outlineLevelCol="2"/>
  <cols>
    <col min="1" max="1" width="40.5" style="265" customWidth="1"/>
    <col min="2" max="3" width="15.875" style="256" customWidth="1"/>
    <col min="4" max="16375" width="9" style="254"/>
    <col min="16376" max="16384" width="9" style="266"/>
  </cols>
  <sheetData>
    <row r="1" spans="1:1">
      <c r="A1" s="265" t="s">
        <v>21</v>
      </c>
    </row>
    <row r="2" s="254" customFormat="1" ht="33" customHeight="1" spans="1:3">
      <c r="A2" s="258" t="s">
        <v>22</v>
      </c>
      <c r="B2" s="258"/>
      <c r="C2" s="258"/>
    </row>
    <row r="3" s="254" customFormat="1" ht="21.95" customHeight="1" spans="1:3">
      <c r="A3" s="41"/>
      <c r="B3" s="267"/>
      <c r="C3" s="201" t="s">
        <v>2</v>
      </c>
    </row>
    <row r="4" s="254" customFormat="1" ht="21.95" customHeight="1" spans="1:3">
      <c r="A4" s="44" t="s">
        <v>23</v>
      </c>
      <c r="B4" s="225" t="s">
        <v>24</v>
      </c>
      <c r="C4" s="225" t="s">
        <v>25</v>
      </c>
    </row>
    <row r="5" s="254" customFormat="1" ht="21.95" customHeight="1" spans="1:3">
      <c r="A5" s="44"/>
      <c r="B5" s="225"/>
      <c r="C5" s="225"/>
    </row>
    <row r="6" s="253" customFormat="1" ht="24" customHeight="1" spans="1:3">
      <c r="A6" s="49" t="s">
        <v>26</v>
      </c>
      <c r="B6" s="205">
        <f>B7+B21</f>
        <v>6685.45</v>
      </c>
      <c r="C6" s="205">
        <f>C7+C21</f>
        <v>8160</v>
      </c>
    </row>
    <row r="7" s="254" customFormat="1" ht="24" customHeight="1" spans="1:3">
      <c r="A7" s="46" t="s">
        <v>27</v>
      </c>
      <c r="B7" s="268">
        <f>SUM(B8:B20)</f>
        <v>4036.2</v>
      </c>
      <c r="C7" s="268">
        <f>SUM(C8:C20)</f>
        <v>5110</v>
      </c>
    </row>
    <row r="8" s="254" customFormat="1" ht="24" customHeight="1" spans="1:3">
      <c r="A8" s="24" t="s">
        <v>28</v>
      </c>
      <c r="B8" s="269">
        <v>2794.91</v>
      </c>
      <c r="C8" s="269">
        <v>3500</v>
      </c>
    </row>
    <row r="9" s="254" customFormat="1" ht="24" customHeight="1" spans="1:3">
      <c r="A9" s="24" t="s">
        <v>29</v>
      </c>
      <c r="B9" s="269">
        <v>386.94</v>
      </c>
      <c r="C9" s="269">
        <v>500</v>
      </c>
    </row>
    <row r="10" s="254" customFormat="1" ht="24" customHeight="1" spans="1:3">
      <c r="A10" s="24" t="s">
        <v>30</v>
      </c>
      <c r="B10" s="269">
        <v>204.64</v>
      </c>
      <c r="C10" s="269">
        <v>310</v>
      </c>
    </row>
    <row r="11" s="254" customFormat="1" ht="24" hidden="1" customHeight="1" spans="1:3">
      <c r="A11" s="24" t="s">
        <v>31</v>
      </c>
      <c r="B11" s="269"/>
      <c r="C11" s="269"/>
    </row>
    <row r="12" s="254" customFormat="1" ht="24" customHeight="1" spans="1:3">
      <c r="A12" s="24" t="s">
        <v>32</v>
      </c>
      <c r="B12" s="269"/>
      <c r="C12" s="269"/>
    </row>
    <row r="13" s="254" customFormat="1" ht="24" customHeight="1" spans="1:3">
      <c r="A13" s="24" t="s">
        <v>33</v>
      </c>
      <c r="B13" s="269">
        <v>471.14</v>
      </c>
      <c r="C13" s="269">
        <v>500</v>
      </c>
    </row>
    <row r="14" s="254" customFormat="1" ht="24" customHeight="1" spans="1:3">
      <c r="A14" s="46" t="s">
        <v>34</v>
      </c>
      <c r="B14" s="269"/>
      <c r="C14" s="269"/>
    </row>
    <row r="15" s="254" customFormat="1" ht="24" customHeight="1" spans="1:3">
      <c r="A15" s="46" t="s">
        <v>35</v>
      </c>
      <c r="B15" s="269">
        <v>46.89</v>
      </c>
      <c r="C15" s="269">
        <v>100</v>
      </c>
    </row>
    <row r="16" s="254" customFormat="1" ht="24" customHeight="1" spans="1:3">
      <c r="A16" s="46" t="s">
        <v>36</v>
      </c>
      <c r="B16" s="269">
        <v>43.45</v>
      </c>
      <c r="C16" s="269">
        <v>100</v>
      </c>
    </row>
    <row r="17" s="254" customFormat="1" ht="24" hidden="1" customHeight="1" spans="1:3">
      <c r="A17" s="46" t="s">
        <v>37</v>
      </c>
      <c r="B17" s="269"/>
      <c r="C17" s="269"/>
    </row>
    <row r="18" s="254" customFormat="1" ht="24" customHeight="1" spans="1:3">
      <c r="A18" s="24" t="s">
        <v>38</v>
      </c>
      <c r="B18" s="269"/>
      <c r="C18" s="269"/>
    </row>
    <row r="19" s="254" customFormat="1" ht="24" customHeight="1" spans="1:3">
      <c r="A19" s="24" t="s">
        <v>39</v>
      </c>
      <c r="B19" s="269">
        <v>88.23</v>
      </c>
      <c r="C19" s="269">
        <v>100</v>
      </c>
    </row>
    <row r="20" s="254" customFormat="1" ht="24" customHeight="1" spans="1:3">
      <c r="A20" s="46" t="s">
        <v>40</v>
      </c>
      <c r="B20" s="269"/>
      <c r="C20" s="269"/>
    </row>
    <row r="21" s="254" customFormat="1" ht="24" customHeight="1" spans="1:3">
      <c r="A21" s="46" t="s">
        <v>41</v>
      </c>
      <c r="B21" s="269">
        <f>SUM(B23:B34)</f>
        <v>2649.25</v>
      </c>
      <c r="C21" s="269">
        <f>SUM(C23:C34)</f>
        <v>3050</v>
      </c>
    </row>
    <row r="22" s="254" customFormat="1" ht="24" customHeight="1" spans="1:3">
      <c r="A22" s="46" t="s">
        <v>42</v>
      </c>
      <c r="B22" s="269">
        <f>SUM(B23:B27)</f>
        <v>0</v>
      </c>
      <c r="C22" s="269">
        <f>SUM(C23:C27)</f>
        <v>0</v>
      </c>
    </row>
    <row r="23" s="254" customFormat="1" ht="24" customHeight="1" spans="1:3">
      <c r="A23" s="46" t="s">
        <v>43</v>
      </c>
      <c r="B23" s="269"/>
      <c r="C23" s="269"/>
    </row>
    <row r="24" s="254" customFormat="1" ht="24" customHeight="1" spans="1:3">
      <c r="A24" s="46" t="s">
        <v>44</v>
      </c>
      <c r="B24" s="269"/>
      <c r="C24" s="269"/>
    </row>
    <row r="25" s="254" customFormat="1" ht="24" customHeight="1" spans="1:3">
      <c r="A25" s="270" t="s">
        <v>45</v>
      </c>
      <c r="B25" s="269"/>
      <c r="C25" s="269"/>
    </row>
    <row r="26" s="254" customFormat="1" ht="24" customHeight="1" spans="1:3">
      <c r="A26" s="270" t="s">
        <v>46</v>
      </c>
      <c r="B26" s="269"/>
      <c r="C26" s="269"/>
    </row>
    <row r="27" s="254" customFormat="1" ht="24" customHeight="1" spans="1:3">
      <c r="A27" s="271" t="s">
        <v>47</v>
      </c>
      <c r="B27" s="269"/>
      <c r="C27" s="269"/>
    </row>
    <row r="28" s="254" customFormat="1" ht="24" customHeight="1" spans="1:3">
      <c r="A28" s="271" t="s">
        <v>48</v>
      </c>
      <c r="B28" s="269"/>
      <c r="C28" s="269"/>
    </row>
    <row r="29" s="254" customFormat="1" ht="24" customHeight="1" spans="1:3">
      <c r="A29" s="271" t="s">
        <v>49</v>
      </c>
      <c r="B29" s="269">
        <v>23.25</v>
      </c>
      <c r="C29" s="269">
        <v>50</v>
      </c>
    </row>
    <row r="30" s="254" customFormat="1" ht="24" hidden="1" customHeight="1" spans="1:3">
      <c r="A30" s="271" t="s">
        <v>50</v>
      </c>
      <c r="B30" s="269"/>
      <c r="C30" s="269"/>
    </row>
    <row r="31" s="254" customFormat="1" ht="24" customHeight="1" spans="1:3">
      <c r="A31" s="271" t="s">
        <v>51</v>
      </c>
      <c r="B31" s="269">
        <v>2626</v>
      </c>
      <c r="C31" s="269">
        <v>3000</v>
      </c>
    </row>
    <row r="32" s="254" customFormat="1" ht="24" customHeight="1" spans="1:3">
      <c r="A32" s="271" t="s">
        <v>52</v>
      </c>
      <c r="B32" s="269"/>
      <c r="C32" s="269"/>
    </row>
    <row r="33" s="254" customFormat="1" ht="24" hidden="1" customHeight="1" spans="1:3">
      <c r="A33" s="271" t="s">
        <v>53</v>
      </c>
      <c r="B33" s="269"/>
      <c r="C33" s="269"/>
    </row>
    <row r="34" s="254" customFormat="1" ht="24" customHeight="1" spans="1:3">
      <c r="A34" s="271" t="s">
        <v>54</v>
      </c>
      <c r="B34" s="269"/>
      <c r="C34" s="269"/>
    </row>
  </sheetData>
  <mergeCells count="4">
    <mergeCell ref="A2:C2"/>
    <mergeCell ref="A4:A5"/>
    <mergeCell ref="B4:B5"/>
    <mergeCell ref="C4:C5"/>
  </mergeCells>
  <printOptions horizontalCentered="1" verticalCentered="1"/>
  <pageMargins left="0.590277777777778" right="0.590277777777778" top="0.786805555555556" bottom="0.786805555555556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B14" sqref="B14"/>
    </sheetView>
  </sheetViews>
  <sheetFormatPr defaultColWidth="9" defaultRowHeight="14.25" outlineLevelCol="5"/>
  <cols>
    <col min="1" max="1" width="9" style="255"/>
    <col min="2" max="2" width="41.625" style="78" customWidth="1"/>
    <col min="3" max="3" width="17.25" style="256" customWidth="1"/>
    <col min="4" max="4" width="18.5" style="256" customWidth="1"/>
    <col min="5" max="5" width="9" style="254"/>
    <col min="6" max="6" width="10.375" style="254" customWidth="1"/>
    <col min="7" max="16377" width="9" style="254"/>
    <col min="16378" max="16384" width="9" style="255"/>
  </cols>
  <sheetData>
    <row r="1" ht="18.75" spans="1:2">
      <c r="A1" s="257" t="s">
        <v>55</v>
      </c>
      <c r="B1" s="257"/>
    </row>
    <row r="2" ht="20.25" spans="1:4">
      <c r="A2" s="258" t="s">
        <v>56</v>
      </c>
      <c r="B2" s="258"/>
      <c r="C2" s="258"/>
      <c r="D2" s="258"/>
    </row>
    <row r="3" ht="20.1" customHeight="1" spans="4:4">
      <c r="D3" s="201" t="s">
        <v>2</v>
      </c>
    </row>
    <row r="4" ht="21.6" customHeight="1" spans="1:4">
      <c r="A4" s="224" t="s">
        <v>57</v>
      </c>
      <c r="B4" s="44" t="s">
        <v>23</v>
      </c>
      <c r="C4" s="225" t="s">
        <v>58</v>
      </c>
      <c r="D4" s="225" t="s">
        <v>25</v>
      </c>
    </row>
    <row r="5" ht="21.6" customHeight="1" spans="1:4">
      <c r="A5" s="227"/>
      <c r="B5" s="44"/>
      <c r="C5" s="225"/>
      <c r="D5" s="225"/>
    </row>
    <row r="6" s="253" customFormat="1" ht="21.6" customHeight="1" spans="1:6">
      <c r="A6" s="259"/>
      <c r="B6" s="49" t="s">
        <v>59</v>
      </c>
      <c r="C6" s="260">
        <f>SUM(C7:C29)</f>
        <v>17197.32</v>
      </c>
      <c r="D6" s="260">
        <f>SUM(D7:D29)</f>
        <v>11710.59</v>
      </c>
      <c r="E6" s="261"/>
      <c r="F6" s="261"/>
    </row>
    <row r="7" s="254" customFormat="1" ht="21.6" customHeight="1" spans="1:6">
      <c r="A7" s="262">
        <v>201</v>
      </c>
      <c r="B7" s="24" t="s">
        <v>60</v>
      </c>
      <c r="C7" s="263">
        <v>8958.82</v>
      </c>
      <c r="D7" s="263">
        <v>7654.66</v>
      </c>
      <c r="E7" s="264"/>
      <c r="F7" s="264"/>
    </row>
    <row r="8" s="254" customFormat="1" ht="21.6" customHeight="1" spans="1:6">
      <c r="A8" s="262">
        <v>202</v>
      </c>
      <c r="B8" s="24" t="s">
        <v>61</v>
      </c>
      <c r="C8" s="263"/>
      <c r="D8" s="263"/>
      <c r="E8" s="264"/>
      <c r="F8" s="264"/>
    </row>
    <row r="9" s="254" customFormat="1" ht="21.6" customHeight="1" spans="1:6">
      <c r="A9" s="262">
        <v>203</v>
      </c>
      <c r="B9" s="24" t="s">
        <v>62</v>
      </c>
      <c r="C9" s="263"/>
      <c r="D9" s="263"/>
      <c r="E9" s="264"/>
      <c r="F9" s="264"/>
    </row>
    <row r="10" s="254" customFormat="1" ht="21.6" customHeight="1" spans="1:6">
      <c r="A10" s="262">
        <v>204</v>
      </c>
      <c r="B10" s="24" t="s">
        <v>63</v>
      </c>
      <c r="C10" s="263">
        <v>10.02</v>
      </c>
      <c r="D10" s="263"/>
      <c r="E10" s="264"/>
      <c r="F10" s="264"/>
    </row>
    <row r="11" s="254" customFormat="1" ht="21.6" customHeight="1" spans="1:6">
      <c r="A11" s="262">
        <v>205</v>
      </c>
      <c r="B11" s="24" t="s">
        <v>64</v>
      </c>
      <c r="C11" s="263"/>
      <c r="D11" s="263"/>
      <c r="E11" s="264"/>
      <c r="F11" s="264"/>
    </row>
    <row r="12" s="254" customFormat="1" ht="21.6" customHeight="1" spans="1:6">
      <c r="A12" s="262">
        <v>206</v>
      </c>
      <c r="B12" s="24" t="s">
        <v>65</v>
      </c>
      <c r="C12" s="263"/>
      <c r="D12" s="263"/>
      <c r="E12" s="264"/>
      <c r="F12" s="264"/>
    </row>
    <row r="13" s="254" customFormat="1" ht="21.6" customHeight="1" spans="1:6">
      <c r="A13" s="262">
        <v>207</v>
      </c>
      <c r="B13" s="24" t="s">
        <v>66</v>
      </c>
      <c r="C13" s="263">
        <v>64.02</v>
      </c>
      <c r="D13" s="263">
        <v>14.6</v>
      </c>
      <c r="E13" s="264"/>
      <c r="F13" s="264"/>
    </row>
    <row r="14" s="254" customFormat="1" ht="21.6" customHeight="1" spans="1:6">
      <c r="A14" s="262">
        <v>208</v>
      </c>
      <c r="B14" s="24" t="s">
        <v>67</v>
      </c>
      <c r="C14" s="263">
        <v>387.24</v>
      </c>
      <c r="D14" s="263">
        <v>517.87</v>
      </c>
      <c r="E14" s="264"/>
      <c r="F14" s="264"/>
    </row>
    <row r="15" s="254" customFormat="1" ht="21.6" customHeight="1" spans="1:6">
      <c r="A15" s="262">
        <v>210</v>
      </c>
      <c r="B15" s="24" t="s">
        <v>68</v>
      </c>
      <c r="C15" s="263">
        <v>6.35</v>
      </c>
      <c r="D15" s="263">
        <v>244.92</v>
      </c>
      <c r="E15" s="264"/>
      <c r="F15" s="264"/>
    </row>
    <row r="16" s="254" customFormat="1" ht="21.6" customHeight="1" spans="1:6">
      <c r="A16" s="262">
        <v>211</v>
      </c>
      <c r="B16" s="24" t="s">
        <v>69</v>
      </c>
      <c r="C16" s="263">
        <v>439.55</v>
      </c>
      <c r="D16" s="263"/>
      <c r="E16" s="264"/>
      <c r="F16" s="264"/>
    </row>
    <row r="17" s="254" customFormat="1" ht="21.6" customHeight="1" spans="1:6">
      <c r="A17" s="262">
        <v>212</v>
      </c>
      <c r="B17" s="24" t="s">
        <v>70</v>
      </c>
      <c r="C17" s="263">
        <v>1891.23</v>
      </c>
      <c r="D17" s="263">
        <v>1077.07</v>
      </c>
      <c r="E17" s="264"/>
      <c r="F17" s="264"/>
    </row>
    <row r="18" s="254" customFormat="1" ht="21.6" customHeight="1" spans="1:6">
      <c r="A18" s="262">
        <v>213</v>
      </c>
      <c r="B18" s="24" t="s">
        <v>71</v>
      </c>
      <c r="C18" s="263">
        <v>4942.22</v>
      </c>
      <c r="D18" s="263">
        <v>1934.64</v>
      </c>
      <c r="E18" s="264"/>
      <c r="F18" s="264"/>
    </row>
    <row r="19" s="254" customFormat="1" ht="21.6" customHeight="1" spans="1:6">
      <c r="A19" s="262">
        <v>214</v>
      </c>
      <c r="B19" s="24" t="s">
        <v>72</v>
      </c>
      <c r="C19" s="263"/>
      <c r="D19" s="263"/>
      <c r="E19" s="264"/>
      <c r="F19" s="264"/>
    </row>
    <row r="20" s="254" customFormat="1" ht="21.6" customHeight="1" spans="1:6">
      <c r="A20" s="262">
        <v>215</v>
      </c>
      <c r="B20" s="24" t="s">
        <v>73</v>
      </c>
      <c r="C20" s="263">
        <v>491.67</v>
      </c>
      <c r="D20" s="263"/>
      <c r="E20" s="264"/>
      <c r="F20" s="264"/>
    </row>
    <row r="21" s="254" customFormat="1" ht="21.6" customHeight="1" spans="1:6">
      <c r="A21" s="262">
        <v>216</v>
      </c>
      <c r="B21" s="24" t="s">
        <v>74</v>
      </c>
      <c r="C21" s="263"/>
      <c r="D21" s="263"/>
      <c r="E21" s="264"/>
      <c r="F21" s="264"/>
    </row>
    <row r="22" s="254" customFormat="1" ht="21.6" customHeight="1" spans="1:6">
      <c r="A22" s="262">
        <v>217</v>
      </c>
      <c r="B22" s="24" t="s">
        <v>75</v>
      </c>
      <c r="C22" s="263"/>
      <c r="D22" s="263"/>
      <c r="E22" s="264"/>
      <c r="F22" s="264"/>
    </row>
    <row r="23" s="254" customFormat="1" ht="21.6" customHeight="1" spans="1:6">
      <c r="A23" s="262">
        <v>219</v>
      </c>
      <c r="B23" s="24" t="s">
        <v>76</v>
      </c>
      <c r="C23" s="263"/>
      <c r="D23" s="263"/>
      <c r="E23" s="264"/>
      <c r="F23" s="264"/>
    </row>
    <row r="24" s="254" customFormat="1" ht="21.6" customHeight="1" spans="1:6">
      <c r="A24" s="262">
        <v>220</v>
      </c>
      <c r="B24" s="24" t="s">
        <v>77</v>
      </c>
      <c r="C24" s="263"/>
      <c r="D24" s="263"/>
      <c r="E24" s="264"/>
      <c r="F24" s="264"/>
    </row>
    <row r="25" s="254" customFormat="1" ht="21.6" customHeight="1" spans="1:6">
      <c r="A25" s="262">
        <v>221</v>
      </c>
      <c r="B25" s="24" t="s">
        <v>78</v>
      </c>
      <c r="C25" s="263"/>
      <c r="D25" s="263">
        <v>266.83</v>
      </c>
      <c r="E25" s="264"/>
      <c r="F25" s="264"/>
    </row>
    <row r="26" s="254" customFormat="1" ht="21.6" customHeight="1" spans="1:6">
      <c r="A26" s="262">
        <v>222</v>
      </c>
      <c r="B26" s="24" t="s">
        <v>79</v>
      </c>
      <c r="C26" s="263"/>
      <c r="D26" s="263"/>
      <c r="E26" s="264"/>
      <c r="F26" s="264"/>
    </row>
    <row r="27" s="254" customFormat="1" ht="21.6" customHeight="1" spans="1:6">
      <c r="A27" s="262">
        <v>224</v>
      </c>
      <c r="B27" s="24" t="s">
        <v>80</v>
      </c>
      <c r="C27" s="263">
        <v>6.2</v>
      </c>
      <c r="D27" s="263"/>
      <c r="E27" s="264"/>
      <c r="F27" s="264"/>
    </row>
    <row r="28" s="254" customFormat="1" ht="21.6" customHeight="1" spans="1:6">
      <c r="A28" s="262">
        <v>227</v>
      </c>
      <c r="B28" s="24" t="s">
        <v>81</v>
      </c>
      <c r="C28" s="263"/>
      <c r="D28" s="263"/>
      <c r="E28" s="264"/>
      <c r="F28" s="264"/>
    </row>
    <row r="29" s="254" customFormat="1" ht="21.6" customHeight="1" spans="1:6">
      <c r="A29" s="262">
        <v>229</v>
      </c>
      <c r="B29" s="24" t="s">
        <v>82</v>
      </c>
      <c r="C29" s="263"/>
      <c r="D29" s="263"/>
      <c r="E29" s="264"/>
      <c r="F29" s="264"/>
    </row>
    <row r="30" s="254" customFormat="1" spans="2:4">
      <c r="B30" s="78"/>
      <c r="C30" s="256"/>
      <c r="D30" s="256"/>
    </row>
  </sheetData>
  <mergeCells count="5">
    <mergeCell ref="A2:D2"/>
    <mergeCell ref="A4:A5"/>
    <mergeCell ref="B4:B5"/>
    <mergeCell ref="C4:C5"/>
    <mergeCell ref="D4:D5"/>
  </mergeCells>
  <printOptions horizontalCentered="1"/>
  <pageMargins left="0.472222222222222" right="0.472222222222222" top="0.802777777777778" bottom="0.802777777777778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35"/>
  <sheetViews>
    <sheetView showZeros="0" workbookViewId="0">
      <pane ySplit="7" topLeftCell="A8" activePane="bottomLeft" state="frozen"/>
      <selection/>
      <selection pane="bottomLeft" activeCell="D13" sqref="D13"/>
    </sheetView>
  </sheetViews>
  <sheetFormatPr defaultColWidth="9" defaultRowHeight="15.75" outlineLevelCol="3"/>
  <cols>
    <col min="1" max="1" width="9" style="213"/>
    <col min="2" max="2" width="36" style="216" customWidth="1"/>
    <col min="3" max="3" width="14.5" style="217" customWidth="1"/>
    <col min="4" max="4" width="14.625" style="218" customWidth="1"/>
    <col min="5" max="16384" width="9" style="213"/>
  </cols>
  <sheetData>
    <row r="1" s="212" customFormat="1" spans="1:4">
      <c r="A1" s="78" t="s">
        <v>83</v>
      </c>
      <c r="B1" s="78"/>
      <c r="C1" s="219"/>
      <c r="D1" s="220"/>
    </row>
    <row r="2" s="212" customFormat="1" ht="53" customHeight="1" spans="1:4">
      <c r="A2" s="221" t="s">
        <v>84</v>
      </c>
      <c r="B2" s="221"/>
      <c r="C2" s="221"/>
      <c r="D2" s="222"/>
    </row>
    <row r="3" s="213" customFormat="1" ht="19" customHeight="1" spans="2:4">
      <c r="B3" s="216"/>
      <c r="C3" s="217"/>
      <c r="D3" s="223" t="s">
        <v>2</v>
      </c>
    </row>
    <row r="4" s="213" customFormat="1" ht="29" customHeight="1" spans="1:4">
      <c r="A4" s="224" t="s">
        <v>57</v>
      </c>
      <c r="B4" s="224" t="s">
        <v>85</v>
      </c>
      <c r="C4" s="225" t="s">
        <v>24</v>
      </c>
      <c r="D4" s="226" t="s">
        <v>25</v>
      </c>
    </row>
    <row r="5" s="213" customFormat="1" ht="29" customHeight="1" spans="1:4">
      <c r="A5" s="227"/>
      <c r="B5" s="227"/>
      <c r="C5" s="225"/>
      <c r="D5" s="226"/>
    </row>
    <row r="6" s="214" customFormat="1" ht="29" customHeight="1" spans="1:4">
      <c r="A6" s="228" t="s">
        <v>59</v>
      </c>
      <c r="B6" s="229"/>
      <c r="C6" s="225">
        <v>17197.32</v>
      </c>
      <c r="D6" s="226">
        <f>D7+D236+D276+D295+D385+D437+D493+D550+D677+D750+D827+D850+D957+D1015+D1079+D1099+D1129+D1139+D1184+D1204+D1248+D1297+D1300+D1312</f>
        <v>11710.59</v>
      </c>
    </row>
    <row r="7" s="215" customFormat="1" ht="15" customHeight="1" spans="1:4">
      <c r="A7" s="230">
        <v>201</v>
      </c>
      <c r="B7" s="231" t="s">
        <v>86</v>
      </c>
      <c r="C7" s="225">
        <f>C8+C239+C279+C298+C388+C440+C496+C553+C680+C753+C830+C855+C963+C1021+C1085+C1105+C1135+C1145+C1190+C1210+C1254+C1303+C1308+C1320</f>
        <v>17197.32</v>
      </c>
      <c r="D7" s="232">
        <f>D8+D20+D29+D40+D51+D62+D73+D81+D90+D103+D112+D123+D135+D142+D150+D156+D163+D170+D177+D184+D191+D199+D205+D211+D218+D233</f>
        <v>7654.66</v>
      </c>
    </row>
    <row r="8" s="213" customFormat="1" ht="15" customHeight="1" spans="1:4">
      <c r="A8" s="230">
        <v>20101</v>
      </c>
      <c r="B8" s="231" t="s">
        <v>87</v>
      </c>
      <c r="C8" s="233">
        <f>C9+C21+C30+C41+C52+C64+C75+C83+C92+C105+C114+C125+C137+C144+C152+C158+C165+C172+C179+C186+C193+C201+C207+C213+C220+C236</f>
        <v>8958.82</v>
      </c>
      <c r="D8" s="234">
        <f>SUM(D9:D19)</f>
        <v>0</v>
      </c>
    </row>
    <row r="9" s="213" customFormat="1" ht="15" customHeight="1" spans="1:4">
      <c r="A9" s="230">
        <v>2010101</v>
      </c>
      <c r="B9" s="230" t="s">
        <v>88</v>
      </c>
      <c r="C9" s="235">
        <f>SUM(C10:C20)</f>
        <v>0</v>
      </c>
      <c r="D9" s="234"/>
    </row>
    <row r="10" s="213" customFormat="1" ht="15" customHeight="1" spans="1:4">
      <c r="A10" s="230">
        <v>2010102</v>
      </c>
      <c r="B10" s="230" t="s">
        <v>89</v>
      </c>
      <c r="C10" s="235"/>
      <c r="D10" s="234"/>
    </row>
    <row r="11" s="213" customFormat="1" ht="15" customHeight="1" spans="1:4">
      <c r="A11" s="230">
        <v>2010103</v>
      </c>
      <c r="B11" s="230" t="s">
        <v>90</v>
      </c>
      <c r="C11" s="235"/>
      <c r="D11" s="234"/>
    </row>
    <row r="12" s="213" customFormat="1" ht="15" customHeight="1" spans="1:4">
      <c r="A12" s="230">
        <v>2010104</v>
      </c>
      <c r="B12" s="230" t="s">
        <v>91</v>
      </c>
      <c r="C12" s="235"/>
      <c r="D12" s="234"/>
    </row>
    <row r="13" s="213" customFormat="1" ht="15" customHeight="1" spans="1:4">
      <c r="A13" s="236">
        <v>2010105</v>
      </c>
      <c r="B13" s="237" t="s">
        <v>92</v>
      </c>
      <c r="C13" s="235"/>
      <c r="D13" s="238"/>
    </row>
    <row r="14" s="213" customFormat="1" ht="15" customHeight="1" spans="1:4">
      <c r="A14" s="236">
        <v>2010106</v>
      </c>
      <c r="B14" s="237" t="s">
        <v>93</v>
      </c>
      <c r="C14" s="239"/>
      <c r="D14" s="234"/>
    </row>
    <row r="15" s="213" customFormat="1" ht="15" customHeight="1" spans="1:4">
      <c r="A15" s="236">
        <v>2010107</v>
      </c>
      <c r="B15" s="237" t="s">
        <v>94</v>
      </c>
      <c r="C15" s="235"/>
      <c r="D15" s="234"/>
    </row>
    <row r="16" s="213" customFormat="1" ht="15" customHeight="1" spans="1:4">
      <c r="A16" s="236">
        <v>2010108</v>
      </c>
      <c r="B16" s="237" t="s">
        <v>95</v>
      </c>
      <c r="C16" s="235"/>
      <c r="D16" s="234"/>
    </row>
    <row r="17" s="213" customFormat="1" ht="15" customHeight="1" spans="1:4">
      <c r="A17" s="236">
        <v>2010109</v>
      </c>
      <c r="B17" s="237" t="s">
        <v>96</v>
      </c>
      <c r="C17" s="235"/>
      <c r="D17" s="234"/>
    </row>
    <row r="18" s="213" customFormat="1" ht="15" customHeight="1" spans="1:4">
      <c r="A18" s="236">
        <v>2010150</v>
      </c>
      <c r="B18" s="237" t="s">
        <v>97</v>
      </c>
      <c r="C18" s="235"/>
      <c r="D18" s="234"/>
    </row>
    <row r="19" s="213" customFormat="1" ht="15" customHeight="1" spans="1:4">
      <c r="A19" s="236">
        <v>2010199</v>
      </c>
      <c r="B19" s="237" t="s">
        <v>98</v>
      </c>
      <c r="C19" s="235"/>
      <c r="D19" s="234"/>
    </row>
    <row r="20" s="213" customFormat="1" ht="15" customHeight="1" spans="1:4">
      <c r="A20" s="236">
        <v>20102</v>
      </c>
      <c r="B20" s="240" t="s">
        <v>99</v>
      </c>
      <c r="C20" s="235"/>
      <c r="D20" s="234">
        <f>SUM(D21:D28)</f>
        <v>0</v>
      </c>
    </row>
    <row r="21" s="213" customFormat="1" ht="15" customHeight="1" spans="1:4">
      <c r="A21" s="236">
        <v>2010201</v>
      </c>
      <c r="B21" s="237" t="s">
        <v>88</v>
      </c>
      <c r="C21" s="235">
        <f>SUM(C22:C29)</f>
        <v>0</v>
      </c>
      <c r="D21" s="234"/>
    </row>
    <row r="22" s="213" customFormat="1" ht="15" customHeight="1" spans="1:4">
      <c r="A22" s="236">
        <v>2010202</v>
      </c>
      <c r="B22" s="237" t="s">
        <v>89</v>
      </c>
      <c r="C22" s="235"/>
      <c r="D22" s="234"/>
    </row>
    <row r="23" s="213" customFormat="1" ht="15" customHeight="1" spans="1:4">
      <c r="A23" s="236">
        <v>2010203</v>
      </c>
      <c r="B23" s="237" t="s">
        <v>90</v>
      </c>
      <c r="C23" s="235"/>
      <c r="D23" s="234"/>
    </row>
    <row r="24" s="213" customFormat="1" ht="15" customHeight="1" spans="1:4">
      <c r="A24" s="236">
        <v>2010204</v>
      </c>
      <c r="B24" s="237" t="s">
        <v>100</v>
      </c>
      <c r="C24" s="235"/>
      <c r="D24" s="234"/>
    </row>
    <row r="25" s="213" customFormat="1" ht="15" customHeight="1" spans="1:4">
      <c r="A25" s="236">
        <v>2010205</v>
      </c>
      <c r="B25" s="237" t="s">
        <v>101</v>
      </c>
      <c r="C25" s="235"/>
      <c r="D25" s="234"/>
    </row>
    <row r="26" s="213" customFormat="1" ht="15" customHeight="1" spans="1:4">
      <c r="A26" s="236">
        <v>2010206</v>
      </c>
      <c r="B26" s="237" t="s">
        <v>102</v>
      </c>
      <c r="C26" s="235"/>
      <c r="D26" s="234"/>
    </row>
    <row r="27" s="213" customFormat="1" ht="15" customHeight="1" spans="1:4">
      <c r="A27" s="236">
        <v>2010250</v>
      </c>
      <c r="B27" s="237" t="s">
        <v>97</v>
      </c>
      <c r="C27" s="235"/>
      <c r="D27" s="234"/>
    </row>
    <row r="28" s="213" customFormat="1" ht="15" customHeight="1" spans="1:4">
      <c r="A28" s="236">
        <v>2010299</v>
      </c>
      <c r="B28" s="237" t="s">
        <v>103</v>
      </c>
      <c r="C28" s="235"/>
      <c r="D28" s="234"/>
    </row>
    <row r="29" s="213" customFormat="1" ht="15" customHeight="1" spans="1:4">
      <c r="A29" s="236">
        <v>20103</v>
      </c>
      <c r="B29" s="240" t="s">
        <v>104</v>
      </c>
      <c r="C29" s="235"/>
      <c r="D29" s="234">
        <f>SUM(D30:D39)</f>
        <v>7609.66</v>
      </c>
    </row>
    <row r="30" s="213" customFormat="1" ht="15" customHeight="1" spans="1:4">
      <c r="A30" s="236">
        <v>2010301</v>
      </c>
      <c r="B30" s="237" t="s">
        <v>88</v>
      </c>
      <c r="C30" s="235">
        <f>SUM(C31:C40)</f>
        <v>8932.38</v>
      </c>
      <c r="D30" s="234">
        <v>2524.88</v>
      </c>
    </row>
    <row r="31" s="213" customFormat="1" ht="15" customHeight="1" spans="1:4">
      <c r="A31" s="236">
        <v>2010302</v>
      </c>
      <c r="B31" s="237" t="s">
        <v>89</v>
      </c>
      <c r="C31" s="235">
        <v>1706.3</v>
      </c>
      <c r="D31" s="234">
        <v>5084.78</v>
      </c>
    </row>
    <row r="32" s="213" customFormat="1" ht="15" customHeight="1" spans="1:4">
      <c r="A32" s="236">
        <v>2010303</v>
      </c>
      <c r="B32" s="237" t="s">
        <v>90</v>
      </c>
      <c r="C32" s="235">
        <v>6108</v>
      </c>
      <c r="D32" s="234"/>
    </row>
    <row r="33" s="213" customFormat="1" ht="15" customHeight="1" spans="1:4">
      <c r="A33" s="236">
        <v>2010304</v>
      </c>
      <c r="B33" s="237" t="s">
        <v>105</v>
      </c>
      <c r="C33" s="235"/>
      <c r="D33" s="234"/>
    </row>
    <row r="34" s="213" customFormat="1" ht="15" customHeight="1" spans="1:4">
      <c r="A34" s="236">
        <v>2010305</v>
      </c>
      <c r="B34" s="237" t="s">
        <v>106</v>
      </c>
      <c r="C34" s="235"/>
      <c r="D34" s="234"/>
    </row>
    <row r="35" s="213" customFormat="1" ht="15" customHeight="1" spans="1:4">
      <c r="A35" s="236">
        <v>2010306</v>
      </c>
      <c r="B35" s="237" t="s">
        <v>107</v>
      </c>
      <c r="C35" s="235"/>
      <c r="D35" s="234"/>
    </row>
    <row r="36" s="213" customFormat="1" ht="15" customHeight="1" spans="1:4">
      <c r="A36" s="236">
        <v>2010308</v>
      </c>
      <c r="B36" s="237" t="s">
        <v>108</v>
      </c>
      <c r="C36" s="235">
        <v>1118.08</v>
      </c>
      <c r="D36" s="234"/>
    </row>
    <row r="37" s="213" customFormat="1" ht="15" customHeight="1" spans="1:4">
      <c r="A37" s="236">
        <v>2010309</v>
      </c>
      <c r="B37" s="237" t="s">
        <v>109</v>
      </c>
      <c r="C37" s="235"/>
      <c r="D37" s="234"/>
    </row>
    <row r="38" s="213" customFormat="1" ht="15" customHeight="1" spans="1:4">
      <c r="A38" s="236">
        <v>2010350</v>
      </c>
      <c r="B38" s="237" t="s">
        <v>97</v>
      </c>
      <c r="C38" s="235"/>
      <c r="D38" s="234"/>
    </row>
    <row r="39" s="213" customFormat="1" ht="15" customHeight="1" spans="1:4">
      <c r="A39" s="236">
        <v>2010399</v>
      </c>
      <c r="B39" s="237" t="s">
        <v>110</v>
      </c>
      <c r="C39" s="235"/>
      <c r="D39" s="234"/>
    </row>
    <row r="40" s="213" customFormat="1" ht="15" customHeight="1" spans="1:4">
      <c r="A40" s="236">
        <v>20104</v>
      </c>
      <c r="B40" s="240" t="s">
        <v>111</v>
      </c>
      <c r="C40" s="235"/>
      <c r="D40" s="234">
        <f>SUM(D41:D50)</f>
        <v>0</v>
      </c>
    </row>
    <row r="41" s="213" customFormat="1" ht="15" customHeight="1" spans="1:4">
      <c r="A41" s="236">
        <v>2010401</v>
      </c>
      <c r="B41" s="237" t="s">
        <v>88</v>
      </c>
      <c r="C41" s="235">
        <f>SUM(C42:C51)</f>
        <v>0</v>
      </c>
      <c r="D41" s="234"/>
    </row>
    <row r="42" s="213" customFormat="1" ht="15" customHeight="1" spans="1:4">
      <c r="A42" s="236">
        <v>2010402</v>
      </c>
      <c r="B42" s="237" t="s">
        <v>89</v>
      </c>
      <c r="C42" s="235"/>
      <c r="D42" s="234"/>
    </row>
    <row r="43" s="213" customFormat="1" ht="15" customHeight="1" spans="1:4">
      <c r="A43" s="236">
        <v>2010403</v>
      </c>
      <c r="B43" s="237" t="s">
        <v>90</v>
      </c>
      <c r="C43" s="235"/>
      <c r="D43" s="234"/>
    </row>
    <row r="44" s="213" customFormat="1" ht="15" customHeight="1" spans="1:4">
      <c r="A44" s="236">
        <v>2010404</v>
      </c>
      <c r="B44" s="237" t="s">
        <v>112</v>
      </c>
      <c r="C44" s="235"/>
      <c r="D44" s="234"/>
    </row>
    <row r="45" s="213" customFormat="1" ht="15" customHeight="1" spans="1:4">
      <c r="A45" s="236">
        <v>2010405</v>
      </c>
      <c r="B45" s="237" t="s">
        <v>113</v>
      </c>
      <c r="C45" s="235"/>
      <c r="D45" s="234"/>
    </row>
    <row r="46" s="213" customFormat="1" ht="15" customHeight="1" spans="1:4">
      <c r="A46" s="236">
        <v>2010406</v>
      </c>
      <c r="B46" s="237" t="s">
        <v>114</v>
      </c>
      <c r="C46" s="235"/>
      <c r="D46" s="234"/>
    </row>
    <row r="47" s="213" customFormat="1" ht="15" customHeight="1" spans="1:4">
      <c r="A47" s="236">
        <v>2010407</v>
      </c>
      <c r="B47" s="237" t="s">
        <v>115</v>
      </c>
      <c r="C47" s="235"/>
      <c r="D47" s="234"/>
    </row>
    <row r="48" s="213" customFormat="1" ht="15" customHeight="1" spans="1:4">
      <c r="A48" s="236">
        <v>2010408</v>
      </c>
      <c r="B48" s="237" t="s">
        <v>116</v>
      </c>
      <c r="C48" s="235"/>
      <c r="D48" s="234"/>
    </row>
    <row r="49" s="213" customFormat="1" ht="15" customHeight="1" spans="1:4">
      <c r="A49" s="236">
        <v>2010450</v>
      </c>
      <c r="B49" s="237" t="s">
        <v>97</v>
      </c>
      <c r="C49" s="235"/>
      <c r="D49" s="234"/>
    </row>
    <row r="50" s="213" customFormat="1" ht="15" customHeight="1" spans="1:4">
      <c r="A50" s="236">
        <v>2010499</v>
      </c>
      <c r="B50" s="237" t="s">
        <v>117</v>
      </c>
      <c r="C50" s="235"/>
      <c r="D50" s="234"/>
    </row>
    <row r="51" s="213" customFormat="1" ht="15" customHeight="1" spans="1:4">
      <c r="A51" s="236">
        <v>20105</v>
      </c>
      <c r="B51" s="240" t="s">
        <v>118</v>
      </c>
      <c r="C51" s="235"/>
      <c r="D51" s="234">
        <f>SUM(D52:D61)</f>
        <v>0</v>
      </c>
    </row>
    <row r="52" s="213" customFormat="1" ht="15" customHeight="1" spans="1:4">
      <c r="A52" s="236">
        <v>2010501</v>
      </c>
      <c r="B52" s="237" t="s">
        <v>88</v>
      </c>
      <c r="C52" s="235">
        <f>SUM(C53:C63)</f>
        <v>8.4</v>
      </c>
      <c r="D52" s="234"/>
    </row>
    <row r="53" s="213" customFormat="1" ht="15" customHeight="1" spans="1:4">
      <c r="A53" s="236">
        <v>2010502</v>
      </c>
      <c r="B53" s="237" t="s">
        <v>89</v>
      </c>
      <c r="C53" s="235"/>
      <c r="D53" s="234"/>
    </row>
    <row r="54" s="213" customFormat="1" ht="15" customHeight="1" spans="1:4">
      <c r="A54" s="236">
        <v>2010503</v>
      </c>
      <c r="B54" s="237" t="s">
        <v>90</v>
      </c>
      <c r="C54" s="235"/>
      <c r="D54" s="234"/>
    </row>
    <row r="55" s="213" customFormat="1" ht="15" customHeight="1" spans="1:4">
      <c r="A55" s="236">
        <v>2010504</v>
      </c>
      <c r="B55" s="237" t="s">
        <v>119</v>
      </c>
      <c r="C55" s="235"/>
      <c r="D55" s="234"/>
    </row>
    <row r="56" s="213" customFormat="1" ht="15" customHeight="1" spans="1:4">
      <c r="A56" s="236">
        <v>2010505</v>
      </c>
      <c r="B56" s="237" t="s">
        <v>120</v>
      </c>
      <c r="C56" s="235"/>
      <c r="D56" s="234"/>
    </row>
    <row r="57" s="213" customFormat="1" ht="15" customHeight="1" spans="1:4">
      <c r="A57" s="236">
        <v>2010506</v>
      </c>
      <c r="B57" s="237" t="s">
        <v>121</v>
      </c>
      <c r="C57" s="235"/>
      <c r="D57" s="234"/>
    </row>
    <row r="58" s="213" customFormat="1" ht="15" customHeight="1" spans="1:4">
      <c r="A58" s="236">
        <v>2010507</v>
      </c>
      <c r="B58" s="237" t="s">
        <v>122</v>
      </c>
      <c r="C58" s="235"/>
      <c r="D58" s="234"/>
    </row>
    <row r="59" s="213" customFormat="1" ht="15" customHeight="1" spans="1:4">
      <c r="A59" s="236">
        <v>2010508</v>
      </c>
      <c r="B59" s="237" t="s">
        <v>123</v>
      </c>
      <c r="C59" s="235"/>
      <c r="D59" s="234"/>
    </row>
    <row r="60" s="213" customFormat="1" ht="15" customHeight="1" spans="1:4">
      <c r="A60" s="236">
        <v>2010550</v>
      </c>
      <c r="B60" s="237" t="s">
        <v>97</v>
      </c>
      <c r="C60" s="235">
        <v>8.4</v>
      </c>
      <c r="D60" s="234"/>
    </row>
    <row r="61" s="213" customFormat="1" ht="15" customHeight="1" spans="1:4">
      <c r="A61" s="236">
        <v>2010599</v>
      </c>
      <c r="B61" s="237" t="s">
        <v>124</v>
      </c>
      <c r="C61" s="235"/>
      <c r="D61" s="234"/>
    </row>
    <row r="62" s="213" customFormat="1" ht="15" customHeight="1" spans="1:4">
      <c r="A62" s="236">
        <v>20106</v>
      </c>
      <c r="B62" s="240" t="s">
        <v>125</v>
      </c>
      <c r="C62" s="235"/>
      <c r="D62" s="234">
        <f>SUM(D63:D72)</f>
        <v>0</v>
      </c>
    </row>
    <row r="63" s="213" customFormat="1" ht="15" customHeight="1" spans="1:4">
      <c r="A63" s="236">
        <v>2010601</v>
      </c>
      <c r="B63" s="237" t="s">
        <v>88</v>
      </c>
      <c r="C63" s="235"/>
      <c r="D63" s="234"/>
    </row>
    <row r="64" s="213" customFormat="1" ht="15" customHeight="1" spans="1:4">
      <c r="A64" s="236">
        <v>2010602</v>
      </c>
      <c r="B64" s="237" t="s">
        <v>89</v>
      </c>
      <c r="C64" s="235">
        <f>SUM(C65:C74)</f>
        <v>0</v>
      </c>
      <c r="D64" s="234"/>
    </row>
    <row r="65" s="213" customFormat="1" ht="15" customHeight="1" spans="1:4">
      <c r="A65" s="236">
        <v>2010603</v>
      </c>
      <c r="B65" s="237" t="s">
        <v>90</v>
      </c>
      <c r="C65" s="235"/>
      <c r="D65" s="234"/>
    </row>
    <row r="66" s="213" customFormat="1" ht="15" customHeight="1" spans="1:4">
      <c r="A66" s="236">
        <v>2010604</v>
      </c>
      <c r="B66" s="237" t="s">
        <v>126</v>
      </c>
      <c r="C66" s="235"/>
      <c r="D66" s="234"/>
    </row>
    <row r="67" s="213" customFormat="1" ht="15" customHeight="1" spans="1:4">
      <c r="A67" s="236">
        <v>2010605</v>
      </c>
      <c r="B67" s="237" t="s">
        <v>127</v>
      </c>
      <c r="C67" s="235"/>
      <c r="D67" s="234"/>
    </row>
    <row r="68" s="213" customFormat="1" ht="15" customHeight="1" spans="1:4">
      <c r="A68" s="236">
        <v>2010606</v>
      </c>
      <c r="B68" s="237" t="s">
        <v>128</v>
      </c>
      <c r="C68" s="235"/>
      <c r="D68" s="234"/>
    </row>
    <row r="69" s="213" customFormat="1" ht="15" customHeight="1" spans="1:4">
      <c r="A69" s="236">
        <v>2010607</v>
      </c>
      <c r="B69" s="237" t="s">
        <v>129</v>
      </c>
      <c r="C69" s="235"/>
      <c r="D69" s="234"/>
    </row>
    <row r="70" s="213" customFormat="1" ht="15" customHeight="1" spans="1:4">
      <c r="A70" s="236">
        <v>2010608</v>
      </c>
      <c r="B70" s="237" t="s">
        <v>130</v>
      </c>
      <c r="C70" s="235"/>
      <c r="D70" s="234"/>
    </row>
    <row r="71" s="213" customFormat="1" ht="15" customHeight="1" spans="1:4">
      <c r="A71" s="236">
        <v>2010650</v>
      </c>
      <c r="B71" s="237" t="s">
        <v>97</v>
      </c>
      <c r="C71" s="235"/>
      <c r="D71" s="234"/>
    </row>
    <row r="72" s="213" customFormat="1" ht="15" customHeight="1" spans="1:4">
      <c r="A72" s="236">
        <v>2010699</v>
      </c>
      <c r="B72" s="237" t="s">
        <v>131</v>
      </c>
      <c r="C72" s="235"/>
      <c r="D72" s="234"/>
    </row>
    <row r="73" s="213" customFormat="1" ht="15" customHeight="1" spans="1:4">
      <c r="A73" s="236">
        <v>20107</v>
      </c>
      <c r="B73" s="240" t="s">
        <v>132</v>
      </c>
      <c r="C73" s="235"/>
      <c r="D73" s="234">
        <f>SUM(D74:D80)</f>
        <v>0</v>
      </c>
    </row>
    <row r="74" s="213" customFormat="1" ht="15" customHeight="1" spans="1:4">
      <c r="A74" s="236">
        <v>2010701</v>
      </c>
      <c r="B74" s="237" t="s">
        <v>88</v>
      </c>
      <c r="C74" s="235"/>
      <c r="D74" s="234"/>
    </row>
    <row r="75" s="213" customFormat="1" ht="15" customHeight="1" spans="1:4">
      <c r="A75" s="236">
        <v>2010702</v>
      </c>
      <c r="B75" s="237" t="s">
        <v>89</v>
      </c>
      <c r="C75" s="235">
        <f>SUM(C76:C82)</f>
        <v>0</v>
      </c>
      <c r="D75" s="234"/>
    </row>
    <row r="76" s="213" customFormat="1" ht="15" customHeight="1" spans="1:4">
      <c r="A76" s="236">
        <v>2010703</v>
      </c>
      <c r="B76" s="237" t="s">
        <v>90</v>
      </c>
      <c r="C76" s="235"/>
      <c r="D76" s="234"/>
    </row>
    <row r="77" s="213" customFormat="1" ht="15" customHeight="1" spans="1:4">
      <c r="A77" s="236">
        <v>2010709</v>
      </c>
      <c r="B77" s="237" t="s">
        <v>129</v>
      </c>
      <c r="C77" s="235"/>
      <c r="D77" s="234"/>
    </row>
    <row r="78" s="213" customFormat="1" ht="15" customHeight="1" spans="1:4">
      <c r="A78" s="236">
        <v>2010710</v>
      </c>
      <c r="B78" s="237" t="s">
        <v>133</v>
      </c>
      <c r="C78" s="235"/>
      <c r="D78" s="234"/>
    </row>
    <row r="79" s="213" customFormat="1" ht="15" customHeight="1" spans="1:4">
      <c r="A79" s="236">
        <v>2010750</v>
      </c>
      <c r="B79" s="237" t="s">
        <v>97</v>
      </c>
      <c r="C79" s="235"/>
      <c r="D79" s="234"/>
    </row>
    <row r="80" s="213" customFormat="1" ht="15" customHeight="1" spans="1:4">
      <c r="A80" s="236">
        <v>2010799</v>
      </c>
      <c r="B80" s="237" t="s">
        <v>134</v>
      </c>
      <c r="C80" s="235"/>
      <c r="D80" s="234"/>
    </row>
    <row r="81" s="213" customFormat="1" ht="15" customHeight="1" spans="1:4">
      <c r="A81" s="236">
        <v>20108</v>
      </c>
      <c r="B81" s="240" t="s">
        <v>135</v>
      </c>
      <c r="C81" s="235"/>
      <c r="D81" s="234">
        <f>SUM(D82:D89)</f>
        <v>0</v>
      </c>
    </row>
    <row r="82" s="213" customFormat="1" ht="15" customHeight="1" spans="1:4">
      <c r="A82" s="236">
        <v>2010801</v>
      </c>
      <c r="B82" s="237" t="s">
        <v>88</v>
      </c>
      <c r="C82" s="235"/>
      <c r="D82" s="234"/>
    </row>
    <row r="83" s="213" customFormat="1" ht="15" customHeight="1" spans="1:4">
      <c r="A83" s="236">
        <v>2010802</v>
      </c>
      <c r="B83" s="237" t="s">
        <v>89</v>
      </c>
      <c r="C83" s="235">
        <f>SUM(C84:C91)</f>
        <v>0</v>
      </c>
      <c r="D83" s="234"/>
    </row>
    <row r="84" s="213" customFormat="1" ht="15" customHeight="1" spans="1:4">
      <c r="A84" s="236">
        <v>2010803</v>
      </c>
      <c r="B84" s="237" t="s">
        <v>90</v>
      </c>
      <c r="C84" s="235"/>
      <c r="D84" s="234"/>
    </row>
    <row r="85" s="213" customFormat="1" ht="15" customHeight="1" spans="1:4">
      <c r="A85" s="236">
        <v>2010804</v>
      </c>
      <c r="B85" s="237" t="s">
        <v>136</v>
      </c>
      <c r="C85" s="235"/>
      <c r="D85" s="234"/>
    </row>
    <row r="86" s="213" customFormat="1" ht="15" customHeight="1" spans="1:4">
      <c r="A86" s="236">
        <v>2010805</v>
      </c>
      <c r="B86" s="237" t="s">
        <v>137</v>
      </c>
      <c r="C86" s="235"/>
      <c r="D86" s="234"/>
    </row>
    <row r="87" s="213" customFormat="1" ht="15" customHeight="1" spans="1:4">
      <c r="A87" s="236">
        <v>2010806</v>
      </c>
      <c r="B87" s="237" t="s">
        <v>129</v>
      </c>
      <c r="C87" s="235"/>
      <c r="D87" s="234"/>
    </row>
    <row r="88" s="213" customFormat="1" ht="15" customHeight="1" spans="1:4">
      <c r="A88" s="236">
        <v>2010850</v>
      </c>
      <c r="B88" s="237" t="s">
        <v>97</v>
      </c>
      <c r="C88" s="235"/>
      <c r="D88" s="234"/>
    </row>
    <row r="89" s="213" customFormat="1" ht="15" customHeight="1" spans="1:4">
      <c r="A89" s="236">
        <v>2010899</v>
      </c>
      <c r="B89" s="237" t="s">
        <v>138</v>
      </c>
      <c r="C89" s="235"/>
      <c r="D89" s="234"/>
    </row>
    <row r="90" s="213" customFormat="1" ht="15" customHeight="1" spans="1:4">
      <c r="A90" s="236">
        <v>20109</v>
      </c>
      <c r="B90" s="240" t="s">
        <v>139</v>
      </c>
      <c r="C90" s="235"/>
      <c r="D90" s="234">
        <f>SUM(D91:D102)</f>
        <v>0</v>
      </c>
    </row>
    <row r="91" s="213" customFormat="1" ht="15" customHeight="1" spans="1:4">
      <c r="A91" s="236">
        <v>2010901</v>
      </c>
      <c r="B91" s="237" t="s">
        <v>88</v>
      </c>
      <c r="C91" s="235"/>
      <c r="D91" s="234"/>
    </row>
    <row r="92" s="213" customFormat="1" ht="15" customHeight="1" spans="1:4">
      <c r="A92" s="236">
        <v>2010902</v>
      </c>
      <c r="B92" s="237" t="s">
        <v>89</v>
      </c>
      <c r="C92" s="235">
        <f>SUM(C93:C104)</f>
        <v>0</v>
      </c>
      <c r="D92" s="234"/>
    </row>
    <row r="93" s="213" customFormat="1" ht="15" customHeight="1" spans="1:4">
      <c r="A93" s="236">
        <v>2010903</v>
      </c>
      <c r="B93" s="237" t="s">
        <v>90</v>
      </c>
      <c r="C93" s="235"/>
      <c r="D93" s="234"/>
    </row>
    <row r="94" s="213" customFormat="1" ht="15" customHeight="1" spans="1:4">
      <c r="A94" s="236">
        <v>2010905</v>
      </c>
      <c r="B94" s="237" t="s">
        <v>140</v>
      </c>
      <c r="C94" s="235"/>
      <c r="D94" s="234"/>
    </row>
    <row r="95" s="213" customFormat="1" ht="15" customHeight="1" spans="1:4">
      <c r="A95" s="236">
        <v>2010907</v>
      </c>
      <c r="B95" s="237" t="s">
        <v>141</v>
      </c>
      <c r="C95" s="235"/>
      <c r="D95" s="234"/>
    </row>
    <row r="96" s="213" customFormat="1" ht="15" customHeight="1" spans="1:4">
      <c r="A96" s="236">
        <v>2010908</v>
      </c>
      <c r="B96" s="237" t="s">
        <v>129</v>
      </c>
      <c r="C96" s="235"/>
      <c r="D96" s="234"/>
    </row>
    <row r="97" s="213" customFormat="1" ht="15" customHeight="1" spans="1:4">
      <c r="A97" s="236">
        <v>2010909</v>
      </c>
      <c r="B97" s="237" t="s">
        <v>142</v>
      </c>
      <c r="C97" s="235"/>
      <c r="D97" s="234"/>
    </row>
    <row r="98" s="213" customFormat="1" ht="15" customHeight="1" spans="1:4">
      <c r="A98" s="236">
        <v>2010910</v>
      </c>
      <c r="B98" s="237" t="s">
        <v>143</v>
      </c>
      <c r="C98" s="235"/>
      <c r="D98" s="234"/>
    </row>
    <row r="99" s="213" customFormat="1" ht="15" customHeight="1" spans="1:4">
      <c r="A99" s="236">
        <v>2010911</v>
      </c>
      <c r="B99" s="237" t="s">
        <v>144</v>
      </c>
      <c r="C99" s="235"/>
      <c r="D99" s="234"/>
    </row>
    <row r="100" s="213" customFormat="1" ht="15" customHeight="1" spans="1:4">
      <c r="A100" s="236">
        <v>2010912</v>
      </c>
      <c r="B100" s="237" t="s">
        <v>145</v>
      </c>
      <c r="C100" s="235"/>
      <c r="D100" s="234"/>
    </row>
    <row r="101" s="213" customFormat="1" ht="15" customHeight="1" spans="1:4">
      <c r="A101" s="236">
        <v>2010950</v>
      </c>
      <c r="B101" s="237" t="s">
        <v>97</v>
      </c>
      <c r="C101" s="235"/>
      <c r="D101" s="234"/>
    </row>
    <row r="102" s="213" customFormat="1" ht="15" customHeight="1" spans="1:4">
      <c r="A102" s="236">
        <v>2010999</v>
      </c>
      <c r="B102" s="237" t="s">
        <v>146</v>
      </c>
      <c r="C102" s="235"/>
      <c r="D102" s="234"/>
    </row>
    <row r="103" s="213" customFormat="1" ht="15" customHeight="1" spans="1:4">
      <c r="A103" s="236">
        <v>20111</v>
      </c>
      <c r="B103" s="240" t="s">
        <v>147</v>
      </c>
      <c r="C103" s="235"/>
      <c r="D103" s="234">
        <f>SUM(D104:D111)</f>
        <v>10</v>
      </c>
    </row>
    <row r="104" s="213" customFormat="1" ht="15" customHeight="1" spans="1:4">
      <c r="A104" s="236">
        <v>2011101</v>
      </c>
      <c r="B104" s="237" t="s">
        <v>88</v>
      </c>
      <c r="C104" s="235"/>
      <c r="D104" s="234"/>
    </row>
    <row r="105" s="213" customFormat="1" ht="15" customHeight="1" spans="1:4">
      <c r="A105" s="236">
        <v>2011102</v>
      </c>
      <c r="B105" s="237" t="s">
        <v>89</v>
      </c>
      <c r="C105" s="235">
        <f>SUM(C106:C113)</f>
        <v>0</v>
      </c>
      <c r="D105" s="234"/>
    </row>
    <row r="106" s="213" customFormat="1" ht="15" customHeight="1" spans="1:4">
      <c r="A106" s="236">
        <v>2011103</v>
      </c>
      <c r="B106" s="237" t="s">
        <v>90</v>
      </c>
      <c r="C106" s="235"/>
      <c r="D106" s="234"/>
    </row>
    <row r="107" s="213" customFormat="1" ht="15" customHeight="1" spans="1:4">
      <c r="A107" s="236">
        <v>2011104</v>
      </c>
      <c r="B107" s="237" t="s">
        <v>148</v>
      </c>
      <c r="C107" s="235"/>
      <c r="D107" s="234"/>
    </row>
    <row r="108" s="213" customFormat="1" ht="15" customHeight="1" spans="1:4">
      <c r="A108" s="236">
        <v>2011105</v>
      </c>
      <c r="B108" s="237" t="s">
        <v>149</v>
      </c>
      <c r="C108" s="235"/>
      <c r="D108" s="234"/>
    </row>
    <row r="109" s="213" customFormat="1" ht="15" customHeight="1" spans="1:4">
      <c r="A109" s="236">
        <v>2011106</v>
      </c>
      <c r="B109" s="237" t="s">
        <v>150</v>
      </c>
      <c r="C109" s="235"/>
      <c r="D109" s="234"/>
    </row>
    <row r="110" s="213" customFormat="1" ht="15" customHeight="1" spans="1:4">
      <c r="A110" s="236">
        <v>2011150</v>
      </c>
      <c r="B110" s="237" t="s">
        <v>97</v>
      </c>
      <c r="C110" s="235"/>
      <c r="D110" s="234"/>
    </row>
    <row r="111" s="213" customFormat="1" ht="15" customHeight="1" spans="1:4">
      <c r="A111" s="236">
        <v>2011199</v>
      </c>
      <c r="B111" s="237" t="s">
        <v>151</v>
      </c>
      <c r="C111" s="235"/>
      <c r="D111" s="234">
        <v>10</v>
      </c>
    </row>
    <row r="112" s="213" customFormat="1" ht="15" customHeight="1" spans="1:4">
      <c r="A112" s="236">
        <v>20113</v>
      </c>
      <c r="B112" s="240" t="s">
        <v>152</v>
      </c>
      <c r="C112" s="235"/>
      <c r="D112" s="234">
        <f>SUM(D113:D122)</f>
        <v>0</v>
      </c>
    </row>
    <row r="113" s="213" customFormat="1" ht="15" customHeight="1" spans="1:4">
      <c r="A113" s="236">
        <v>2011301</v>
      </c>
      <c r="B113" s="237" t="s">
        <v>88</v>
      </c>
      <c r="C113" s="235"/>
      <c r="D113" s="234"/>
    </row>
    <row r="114" s="213" customFormat="1" ht="15" customHeight="1" spans="1:4">
      <c r="A114" s="236">
        <v>2011302</v>
      </c>
      <c r="B114" s="237" t="s">
        <v>89</v>
      </c>
      <c r="C114" s="235">
        <f>SUM(C115:C124)</f>
        <v>0</v>
      </c>
      <c r="D114" s="234"/>
    </row>
    <row r="115" s="213" customFormat="1" ht="15" customHeight="1" spans="1:4">
      <c r="A115" s="236">
        <v>2011303</v>
      </c>
      <c r="B115" s="237" t="s">
        <v>90</v>
      </c>
      <c r="C115" s="235"/>
      <c r="D115" s="234"/>
    </row>
    <row r="116" s="213" customFormat="1" ht="15" customHeight="1" spans="1:4">
      <c r="A116" s="236">
        <v>2011304</v>
      </c>
      <c r="B116" s="237" t="s">
        <v>153</v>
      </c>
      <c r="C116" s="235"/>
      <c r="D116" s="234"/>
    </row>
    <row r="117" s="213" customFormat="1" ht="15" customHeight="1" spans="1:4">
      <c r="A117" s="236">
        <v>2011305</v>
      </c>
      <c r="B117" s="237" t="s">
        <v>154</v>
      </c>
      <c r="C117" s="235"/>
      <c r="D117" s="234"/>
    </row>
    <row r="118" s="213" customFormat="1" ht="15" customHeight="1" spans="1:4">
      <c r="A118" s="236">
        <v>2011306</v>
      </c>
      <c r="B118" s="237" t="s">
        <v>155</v>
      </c>
      <c r="C118" s="235"/>
      <c r="D118" s="234"/>
    </row>
    <row r="119" s="213" customFormat="1" ht="15" customHeight="1" spans="1:4">
      <c r="A119" s="236">
        <v>2011307</v>
      </c>
      <c r="B119" s="237" t="s">
        <v>156</v>
      </c>
      <c r="C119" s="235"/>
      <c r="D119" s="234"/>
    </row>
    <row r="120" s="213" customFormat="1" ht="15" customHeight="1" spans="1:4">
      <c r="A120" s="236">
        <v>2011308</v>
      </c>
      <c r="B120" s="237" t="s">
        <v>157</v>
      </c>
      <c r="C120" s="235"/>
      <c r="D120" s="234"/>
    </row>
    <row r="121" s="213" customFormat="1" ht="15" customHeight="1" spans="1:4">
      <c r="A121" s="236">
        <v>2011350</v>
      </c>
      <c r="B121" s="237" t="s">
        <v>97</v>
      </c>
      <c r="C121" s="235"/>
      <c r="D121" s="234"/>
    </row>
    <row r="122" s="213" customFormat="1" ht="15" customHeight="1" spans="1:4">
      <c r="A122" s="236">
        <v>2011399</v>
      </c>
      <c r="B122" s="237" t="s">
        <v>158</v>
      </c>
      <c r="C122" s="235"/>
      <c r="D122" s="234"/>
    </row>
    <row r="123" s="213" customFormat="1" ht="15" customHeight="1" spans="1:4">
      <c r="A123" s="236">
        <v>20114</v>
      </c>
      <c r="B123" s="240" t="s">
        <v>159</v>
      </c>
      <c r="C123" s="235"/>
      <c r="D123" s="234">
        <f>SUM(D124:D134)</f>
        <v>0</v>
      </c>
    </row>
    <row r="124" s="213" customFormat="1" ht="15" customHeight="1" spans="1:4">
      <c r="A124" s="236">
        <v>2011401</v>
      </c>
      <c r="B124" s="237" t="s">
        <v>88</v>
      </c>
      <c r="C124" s="235"/>
      <c r="D124" s="234"/>
    </row>
    <row r="125" s="213" customFormat="1" ht="15" customHeight="1" spans="1:4">
      <c r="A125" s="236">
        <v>2011402</v>
      </c>
      <c r="B125" s="237" t="s">
        <v>89</v>
      </c>
      <c r="C125" s="235">
        <f>SUM(C126:C136)</f>
        <v>0</v>
      </c>
      <c r="D125" s="234"/>
    </row>
    <row r="126" s="213" customFormat="1" ht="15" customHeight="1" spans="1:4">
      <c r="A126" s="236">
        <v>2011403</v>
      </c>
      <c r="B126" s="237" t="s">
        <v>90</v>
      </c>
      <c r="C126" s="235"/>
      <c r="D126" s="234"/>
    </row>
    <row r="127" s="213" customFormat="1" ht="15" customHeight="1" spans="1:4">
      <c r="A127" s="236">
        <v>2011404</v>
      </c>
      <c r="B127" s="237" t="s">
        <v>160</v>
      </c>
      <c r="C127" s="235"/>
      <c r="D127" s="234"/>
    </row>
    <row r="128" s="213" customFormat="1" ht="15" customHeight="1" spans="1:4">
      <c r="A128" s="236">
        <v>2011405</v>
      </c>
      <c r="B128" s="237" t="s">
        <v>161</v>
      </c>
      <c r="C128" s="235"/>
      <c r="D128" s="234"/>
    </row>
    <row r="129" s="213" customFormat="1" ht="15" customHeight="1" spans="1:4">
      <c r="A129" s="236">
        <v>2011408</v>
      </c>
      <c r="B129" s="237" t="s">
        <v>162</v>
      </c>
      <c r="C129" s="235"/>
      <c r="D129" s="234"/>
    </row>
    <row r="130" s="213" customFormat="1" ht="15" customHeight="1" spans="1:4">
      <c r="A130" s="236">
        <v>2011409</v>
      </c>
      <c r="B130" s="237" t="s">
        <v>163</v>
      </c>
      <c r="C130" s="235"/>
      <c r="D130" s="234"/>
    </row>
    <row r="131" s="213" customFormat="1" ht="15" customHeight="1" spans="1:4">
      <c r="A131" s="236">
        <v>2011410</v>
      </c>
      <c r="B131" s="237" t="s">
        <v>164</v>
      </c>
      <c r="C131" s="235"/>
      <c r="D131" s="234"/>
    </row>
    <row r="132" s="213" customFormat="1" ht="15" customHeight="1" spans="1:4">
      <c r="A132" s="236">
        <v>2011411</v>
      </c>
      <c r="B132" s="237" t="s">
        <v>165</v>
      </c>
      <c r="C132" s="235"/>
      <c r="D132" s="234"/>
    </row>
    <row r="133" s="213" customFormat="1" ht="15" customHeight="1" spans="1:4">
      <c r="A133" s="236">
        <v>2011450</v>
      </c>
      <c r="B133" s="237" t="s">
        <v>97</v>
      </c>
      <c r="C133" s="235"/>
      <c r="D133" s="234"/>
    </row>
    <row r="134" s="213" customFormat="1" ht="15" customHeight="1" spans="1:4">
      <c r="A134" s="236">
        <v>2011499</v>
      </c>
      <c r="B134" s="237" t="s">
        <v>166</v>
      </c>
      <c r="C134" s="235"/>
      <c r="D134" s="234"/>
    </row>
    <row r="135" s="213" customFormat="1" ht="15" customHeight="1" spans="1:4">
      <c r="A135" s="236">
        <v>20123</v>
      </c>
      <c r="B135" s="240" t="s">
        <v>167</v>
      </c>
      <c r="C135" s="235"/>
      <c r="D135" s="234">
        <f>SUM(D136:D141)</f>
        <v>0</v>
      </c>
    </row>
    <row r="136" s="213" customFormat="1" ht="15" customHeight="1" spans="1:4">
      <c r="A136" s="236">
        <v>2012301</v>
      </c>
      <c r="B136" s="237" t="s">
        <v>88</v>
      </c>
      <c r="C136" s="235"/>
      <c r="D136" s="234"/>
    </row>
    <row r="137" s="213" customFormat="1" ht="15" customHeight="1" spans="1:4">
      <c r="A137" s="236">
        <v>2012302</v>
      </c>
      <c r="B137" s="237" t="s">
        <v>89</v>
      </c>
      <c r="C137" s="235">
        <f>SUM(C138:C143)</f>
        <v>0</v>
      </c>
      <c r="D137" s="234"/>
    </row>
    <row r="138" s="213" customFormat="1" ht="15" customHeight="1" spans="1:4">
      <c r="A138" s="236">
        <v>2012303</v>
      </c>
      <c r="B138" s="237" t="s">
        <v>90</v>
      </c>
      <c r="C138" s="235"/>
      <c r="D138" s="234"/>
    </row>
    <row r="139" s="213" customFormat="1" ht="15" customHeight="1" spans="1:4">
      <c r="A139" s="236">
        <v>2012304</v>
      </c>
      <c r="B139" s="237" t="s">
        <v>168</v>
      </c>
      <c r="C139" s="235"/>
      <c r="D139" s="234"/>
    </row>
    <row r="140" s="213" customFormat="1" ht="15" customHeight="1" spans="1:4">
      <c r="A140" s="236">
        <v>2012350</v>
      </c>
      <c r="B140" s="237" t="s">
        <v>97</v>
      </c>
      <c r="C140" s="235"/>
      <c r="D140" s="234"/>
    </row>
    <row r="141" s="213" customFormat="1" ht="15" customHeight="1" spans="1:4">
      <c r="A141" s="236">
        <v>2012399</v>
      </c>
      <c r="B141" s="237" t="s">
        <v>169</v>
      </c>
      <c r="C141" s="235"/>
      <c r="D141" s="234"/>
    </row>
    <row r="142" s="213" customFormat="1" ht="15" customHeight="1" spans="1:4">
      <c r="A142" s="236">
        <v>20125</v>
      </c>
      <c r="B142" s="240" t="s">
        <v>170</v>
      </c>
      <c r="C142" s="235"/>
      <c r="D142" s="234">
        <f>SUM(D143:D149)</f>
        <v>0</v>
      </c>
    </row>
    <row r="143" s="213" customFormat="1" ht="15" customHeight="1" spans="1:4">
      <c r="A143" s="236">
        <v>2012501</v>
      </c>
      <c r="B143" s="237" t="s">
        <v>88</v>
      </c>
      <c r="C143" s="235"/>
      <c r="D143" s="234"/>
    </row>
    <row r="144" s="213" customFormat="1" ht="15" customHeight="1" spans="1:4">
      <c r="A144" s="236">
        <v>2012502</v>
      </c>
      <c r="B144" s="237" t="s">
        <v>89</v>
      </c>
      <c r="C144" s="235">
        <f>SUM(C145:C151)</f>
        <v>0</v>
      </c>
      <c r="D144" s="234"/>
    </row>
    <row r="145" s="213" customFormat="1" ht="15" customHeight="1" spans="1:4">
      <c r="A145" s="236">
        <v>2012503</v>
      </c>
      <c r="B145" s="237" t="s">
        <v>90</v>
      </c>
      <c r="C145" s="235"/>
      <c r="D145" s="234"/>
    </row>
    <row r="146" s="213" customFormat="1" ht="15" customHeight="1" spans="1:4">
      <c r="A146" s="236">
        <v>2012504</v>
      </c>
      <c r="B146" s="237" t="s">
        <v>171</v>
      </c>
      <c r="C146" s="235"/>
      <c r="D146" s="234"/>
    </row>
    <row r="147" s="213" customFormat="1" ht="15" customHeight="1" spans="1:4">
      <c r="A147" s="236">
        <v>2012505</v>
      </c>
      <c r="B147" s="237" t="s">
        <v>172</v>
      </c>
      <c r="C147" s="235"/>
      <c r="D147" s="234"/>
    </row>
    <row r="148" s="213" customFormat="1" ht="15" customHeight="1" spans="1:4">
      <c r="A148" s="236">
        <v>2012550</v>
      </c>
      <c r="B148" s="237" t="s">
        <v>97</v>
      </c>
      <c r="C148" s="235"/>
      <c r="D148" s="234"/>
    </row>
    <row r="149" s="213" customFormat="1" ht="15" customHeight="1" spans="1:4">
      <c r="A149" s="236">
        <v>2012599</v>
      </c>
      <c r="B149" s="237" t="s">
        <v>173</v>
      </c>
      <c r="C149" s="235"/>
      <c r="D149" s="234"/>
    </row>
    <row r="150" s="213" customFormat="1" ht="15" customHeight="1" spans="1:4">
      <c r="A150" s="236">
        <v>20126</v>
      </c>
      <c r="B150" s="240" t="s">
        <v>174</v>
      </c>
      <c r="C150" s="235"/>
      <c r="D150" s="234">
        <f>SUM(D151:D155)</f>
        <v>0</v>
      </c>
    </row>
    <row r="151" s="213" customFormat="1" ht="15" customHeight="1" spans="1:4">
      <c r="A151" s="236">
        <v>2012601</v>
      </c>
      <c r="B151" s="237" t="s">
        <v>88</v>
      </c>
      <c r="C151" s="235"/>
      <c r="D151" s="234"/>
    </row>
    <row r="152" s="213" customFormat="1" ht="15" customHeight="1" spans="1:4">
      <c r="A152" s="236">
        <v>2012602</v>
      </c>
      <c r="B152" s="237" t="s">
        <v>89</v>
      </c>
      <c r="C152" s="235">
        <f>SUM(C153:C157)</f>
        <v>0</v>
      </c>
      <c r="D152" s="234"/>
    </row>
    <row r="153" s="213" customFormat="1" ht="15" customHeight="1" spans="1:4">
      <c r="A153" s="236">
        <v>2012603</v>
      </c>
      <c r="B153" s="237" t="s">
        <v>90</v>
      </c>
      <c r="C153" s="235"/>
      <c r="D153" s="234"/>
    </row>
    <row r="154" s="213" customFormat="1" ht="15" customHeight="1" spans="1:4">
      <c r="A154" s="236">
        <v>2012604</v>
      </c>
      <c r="B154" s="237" t="s">
        <v>175</v>
      </c>
      <c r="C154" s="235"/>
      <c r="D154" s="234"/>
    </row>
    <row r="155" s="213" customFormat="1" ht="15" customHeight="1" spans="1:4">
      <c r="A155" s="236">
        <v>2012699</v>
      </c>
      <c r="B155" s="237" t="s">
        <v>176</v>
      </c>
      <c r="C155" s="235"/>
      <c r="D155" s="234"/>
    </row>
    <row r="156" s="213" customFormat="1" ht="15" customHeight="1" spans="1:4">
      <c r="A156" s="236">
        <v>20128</v>
      </c>
      <c r="B156" s="240" t="s">
        <v>177</v>
      </c>
      <c r="C156" s="235"/>
      <c r="D156" s="234">
        <f>SUM(D157:D162)</f>
        <v>0</v>
      </c>
    </row>
    <row r="157" s="213" customFormat="1" ht="15" customHeight="1" spans="1:4">
      <c r="A157" s="236">
        <v>2012801</v>
      </c>
      <c r="B157" s="237" t="s">
        <v>88</v>
      </c>
      <c r="C157" s="235"/>
      <c r="D157" s="234"/>
    </row>
    <row r="158" s="213" customFormat="1" ht="15" customHeight="1" spans="1:4">
      <c r="A158" s="236">
        <v>2012802</v>
      </c>
      <c r="B158" s="237" t="s">
        <v>89</v>
      </c>
      <c r="C158" s="235">
        <f>SUM(C159:C164)</f>
        <v>0</v>
      </c>
      <c r="D158" s="234"/>
    </row>
    <row r="159" s="213" customFormat="1" ht="15" customHeight="1" spans="1:4">
      <c r="A159" s="236">
        <v>2012803</v>
      </c>
      <c r="B159" s="237" t="s">
        <v>90</v>
      </c>
      <c r="C159" s="235"/>
      <c r="D159" s="234"/>
    </row>
    <row r="160" s="213" customFormat="1" ht="15" customHeight="1" spans="1:4">
      <c r="A160" s="236">
        <v>2012804</v>
      </c>
      <c r="B160" s="237" t="s">
        <v>102</v>
      </c>
      <c r="C160" s="235"/>
      <c r="D160" s="234"/>
    </row>
    <row r="161" s="213" customFormat="1" ht="15" customHeight="1" spans="1:4">
      <c r="A161" s="236">
        <v>2012850</v>
      </c>
      <c r="B161" s="237" t="s">
        <v>97</v>
      </c>
      <c r="C161" s="235"/>
      <c r="D161" s="234"/>
    </row>
    <row r="162" s="213" customFormat="1" ht="15" customHeight="1" spans="1:4">
      <c r="A162" s="236">
        <v>2012899</v>
      </c>
      <c r="B162" s="237" t="s">
        <v>178</v>
      </c>
      <c r="C162" s="235"/>
      <c r="D162" s="234"/>
    </row>
    <row r="163" s="213" customFormat="1" ht="15" customHeight="1" spans="1:4">
      <c r="A163" s="236">
        <v>20129</v>
      </c>
      <c r="B163" s="240" t="s">
        <v>179</v>
      </c>
      <c r="C163" s="235"/>
      <c r="D163" s="234">
        <f>SUM(D164:D169)</f>
        <v>0</v>
      </c>
    </row>
    <row r="164" s="213" customFormat="1" ht="15" customHeight="1" spans="1:4">
      <c r="A164" s="236">
        <v>2012901</v>
      </c>
      <c r="B164" s="237" t="s">
        <v>88</v>
      </c>
      <c r="C164" s="235"/>
      <c r="D164" s="234"/>
    </row>
    <row r="165" s="213" customFormat="1" ht="15" customHeight="1" spans="1:4">
      <c r="A165" s="236">
        <v>2012902</v>
      </c>
      <c r="B165" s="237" t="s">
        <v>89</v>
      </c>
      <c r="C165" s="235">
        <f>SUM(C166:C171)</f>
        <v>0</v>
      </c>
      <c r="D165" s="234"/>
    </row>
    <row r="166" s="213" customFormat="1" ht="15" customHeight="1" spans="1:4">
      <c r="A166" s="236">
        <v>2012903</v>
      </c>
      <c r="B166" s="237" t="s">
        <v>90</v>
      </c>
      <c r="C166" s="235"/>
      <c r="D166" s="234"/>
    </row>
    <row r="167" s="213" customFormat="1" ht="15" customHeight="1" spans="1:4">
      <c r="A167" s="236">
        <v>2012906</v>
      </c>
      <c r="B167" s="237" t="s">
        <v>180</v>
      </c>
      <c r="C167" s="235"/>
      <c r="D167" s="234"/>
    </row>
    <row r="168" s="213" customFormat="1" ht="15" customHeight="1" spans="1:4">
      <c r="A168" s="236">
        <v>2012950</v>
      </c>
      <c r="B168" s="237" t="s">
        <v>97</v>
      </c>
      <c r="C168" s="235"/>
      <c r="D168" s="234"/>
    </row>
    <row r="169" s="213" customFormat="1" ht="15" customHeight="1" spans="1:4">
      <c r="A169" s="236">
        <v>2012999</v>
      </c>
      <c r="B169" s="237" t="s">
        <v>181</v>
      </c>
      <c r="C169" s="235"/>
      <c r="D169" s="234"/>
    </row>
    <row r="170" s="213" customFormat="1" ht="15" customHeight="1" spans="1:4">
      <c r="A170" s="236">
        <v>20131</v>
      </c>
      <c r="B170" s="240" t="s">
        <v>182</v>
      </c>
      <c r="C170" s="235"/>
      <c r="D170" s="234">
        <f>SUM(D171:D176)</f>
        <v>0</v>
      </c>
    </row>
    <row r="171" s="213" customFormat="1" ht="15" customHeight="1" spans="1:4">
      <c r="A171" s="236">
        <v>2013101</v>
      </c>
      <c r="B171" s="237" t="s">
        <v>88</v>
      </c>
      <c r="C171" s="235"/>
      <c r="D171" s="234"/>
    </row>
    <row r="172" s="213" customFormat="1" ht="15" customHeight="1" spans="1:4">
      <c r="A172" s="236">
        <v>2013102</v>
      </c>
      <c r="B172" s="237" t="s">
        <v>89</v>
      </c>
      <c r="C172" s="235">
        <f>SUM(C173:C178)</f>
        <v>0</v>
      </c>
      <c r="D172" s="234"/>
    </row>
    <row r="173" s="213" customFormat="1" ht="15" customHeight="1" spans="1:4">
      <c r="A173" s="236">
        <v>2013103</v>
      </c>
      <c r="B173" s="237" t="s">
        <v>90</v>
      </c>
      <c r="C173" s="235"/>
      <c r="D173" s="234"/>
    </row>
    <row r="174" s="213" customFormat="1" ht="15" customHeight="1" spans="1:4">
      <c r="A174" s="236">
        <v>2013105</v>
      </c>
      <c r="B174" s="237" t="s">
        <v>183</v>
      </c>
      <c r="C174" s="235"/>
      <c r="D174" s="234"/>
    </row>
    <row r="175" s="213" customFormat="1" ht="15" customHeight="1" spans="1:4">
      <c r="A175" s="236">
        <v>2013150</v>
      </c>
      <c r="B175" s="237" t="s">
        <v>97</v>
      </c>
      <c r="C175" s="235"/>
      <c r="D175" s="234"/>
    </row>
    <row r="176" s="213" customFormat="1" ht="15" customHeight="1" spans="1:4">
      <c r="A176" s="236">
        <v>2013199</v>
      </c>
      <c r="B176" s="237" t="s">
        <v>184</v>
      </c>
      <c r="C176" s="235"/>
      <c r="D176" s="234"/>
    </row>
    <row r="177" s="213" customFormat="1" ht="15" customHeight="1" spans="1:4">
      <c r="A177" s="236">
        <v>20132</v>
      </c>
      <c r="B177" s="240" t="s">
        <v>185</v>
      </c>
      <c r="C177" s="235"/>
      <c r="D177" s="234">
        <f>SUM(D178:D183)</f>
        <v>0</v>
      </c>
    </row>
    <row r="178" s="213" customFormat="1" ht="15" customHeight="1" spans="1:4">
      <c r="A178" s="236">
        <v>2013201</v>
      </c>
      <c r="B178" s="237" t="s">
        <v>88</v>
      </c>
      <c r="C178" s="235"/>
      <c r="D178" s="234"/>
    </row>
    <row r="179" s="213" customFormat="1" ht="15" customHeight="1" spans="1:4">
      <c r="A179" s="236">
        <v>2013202</v>
      </c>
      <c r="B179" s="237" t="s">
        <v>89</v>
      </c>
      <c r="C179" s="235">
        <f>SUM(C180:C185)</f>
        <v>0</v>
      </c>
      <c r="D179" s="234"/>
    </row>
    <row r="180" s="213" customFormat="1" ht="15" customHeight="1" spans="1:4">
      <c r="A180" s="236">
        <v>2013203</v>
      </c>
      <c r="B180" s="237" t="s">
        <v>90</v>
      </c>
      <c r="C180" s="235"/>
      <c r="D180" s="234"/>
    </row>
    <row r="181" s="213" customFormat="1" ht="15" customHeight="1" spans="1:4">
      <c r="A181" s="236">
        <v>2013204</v>
      </c>
      <c r="B181" s="237" t="s">
        <v>186</v>
      </c>
      <c r="C181" s="235"/>
      <c r="D181" s="234"/>
    </row>
    <row r="182" s="213" customFormat="1" ht="15" customHeight="1" spans="1:4">
      <c r="A182" s="236">
        <v>2013250</v>
      </c>
      <c r="B182" s="237" t="s">
        <v>97</v>
      </c>
      <c r="C182" s="235"/>
      <c r="D182" s="234"/>
    </row>
    <row r="183" s="213" customFormat="1" ht="15" customHeight="1" spans="1:4">
      <c r="A183" s="236">
        <v>2013299</v>
      </c>
      <c r="B183" s="237" t="s">
        <v>187</v>
      </c>
      <c r="C183" s="235"/>
      <c r="D183" s="234"/>
    </row>
    <row r="184" s="213" customFormat="1" ht="15" customHeight="1" spans="1:4">
      <c r="A184" s="236">
        <v>20133</v>
      </c>
      <c r="B184" s="240" t="s">
        <v>188</v>
      </c>
      <c r="C184" s="235"/>
      <c r="D184" s="234">
        <f>SUM(D185:D190)</f>
        <v>0</v>
      </c>
    </row>
    <row r="185" s="213" customFormat="1" ht="15" customHeight="1" spans="1:4">
      <c r="A185" s="236">
        <v>2013301</v>
      </c>
      <c r="B185" s="237" t="s">
        <v>88</v>
      </c>
      <c r="C185" s="235"/>
      <c r="D185" s="234"/>
    </row>
    <row r="186" s="213" customFormat="1" ht="15" customHeight="1" spans="1:4">
      <c r="A186" s="236">
        <v>2013302</v>
      </c>
      <c r="B186" s="237" t="s">
        <v>89</v>
      </c>
      <c r="C186" s="235">
        <f>SUM(C187:C192)</f>
        <v>0</v>
      </c>
      <c r="D186" s="234"/>
    </row>
    <row r="187" s="213" customFormat="1" ht="15" customHeight="1" spans="1:4">
      <c r="A187" s="236">
        <v>2013303</v>
      </c>
      <c r="B187" s="237" t="s">
        <v>90</v>
      </c>
      <c r="C187" s="235"/>
      <c r="D187" s="234"/>
    </row>
    <row r="188" s="213" customFormat="1" ht="15" customHeight="1" spans="1:4">
      <c r="A188" s="236">
        <v>2013304</v>
      </c>
      <c r="B188" s="237" t="s">
        <v>189</v>
      </c>
      <c r="C188" s="235"/>
      <c r="D188" s="234"/>
    </row>
    <row r="189" s="213" customFormat="1" ht="15" customHeight="1" spans="1:4">
      <c r="A189" s="236">
        <v>2013350</v>
      </c>
      <c r="B189" s="237" t="s">
        <v>97</v>
      </c>
      <c r="C189" s="235"/>
      <c r="D189" s="234"/>
    </row>
    <row r="190" s="213" customFormat="1" ht="15" customHeight="1" spans="1:4">
      <c r="A190" s="236">
        <v>2013399</v>
      </c>
      <c r="B190" s="237" t="s">
        <v>190</v>
      </c>
      <c r="C190" s="235"/>
      <c r="D190" s="234"/>
    </row>
    <row r="191" s="213" customFormat="1" ht="15" customHeight="1" spans="1:4">
      <c r="A191" s="236">
        <v>20134</v>
      </c>
      <c r="B191" s="240" t="s">
        <v>191</v>
      </c>
      <c r="C191" s="235"/>
      <c r="D191" s="234">
        <f>SUM(D192:D198)</f>
        <v>0</v>
      </c>
    </row>
    <row r="192" s="213" customFormat="1" ht="15" customHeight="1" spans="1:4">
      <c r="A192" s="236">
        <v>2013401</v>
      </c>
      <c r="B192" s="237" t="s">
        <v>88</v>
      </c>
      <c r="C192" s="235"/>
      <c r="D192" s="234"/>
    </row>
    <row r="193" s="213" customFormat="1" ht="15" customHeight="1" spans="1:4">
      <c r="A193" s="236">
        <v>2013402</v>
      </c>
      <c r="B193" s="237" t="s">
        <v>89</v>
      </c>
      <c r="C193" s="235">
        <f>SUM(C194:C200)</f>
        <v>0</v>
      </c>
      <c r="D193" s="234"/>
    </row>
    <row r="194" s="213" customFormat="1" ht="15" customHeight="1" spans="1:4">
      <c r="A194" s="236">
        <v>2013403</v>
      </c>
      <c r="B194" s="237" t="s">
        <v>90</v>
      </c>
      <c r="C194" s="235"/>
      <c r="D194" s="234"/>
    </row>
    <row r="195" s="213" customFormat="1" ht="15" customHeight="1" spans="1:4">
      <c r="A195" s="236">
        <v>2013404</v>
      </c>
      <c r="B195" s="237" t="s">
        <v>192</v>
      </c>
      <c r="C195" s="235"/>
      <c r="D195" s="234"/>
    </row>
    <row r="196" s="213" customFormat="1" ht="15" customHeight="1" spans="1:4">
      <c r="A196" s="236">
        <v>2013405</v>
      </c>
      <c r="B196" s="237" t="s">
        <v>193</v>
      </c>
      <c r="C196" s="235"/>
      <c r="D196" s="234"/>
    </row>
    <row r="197" s="213" customFormat="1" ht="15" customHeight="1" spans="1:4">
      <c r="A197" s="236">
        <v>2013450</v>
      </c>
      <c r="B197" s="237" t="s">
        <v>97</v>
      </c>
      <c r="C197" s="235"/>
      <c r="D197" s="234"/>
    </row>
    <row r="198" s="213" customFormat="1" ht="15" customHeight="1" spans="1:4">
      <c r="A198" s="236">
        <v>2013499</v>
      </c>
      <c r="B198" s="237" t="s">
        <v>194</v>
      </c>
      <c r="C198" s="235"/>
      <c r="D198" s="234"/>
    </row>
    <row r="199" s="213" customFormat="1" ht="15" customHeight="1" spans="1:4">
      <c r="A199" s="236">
        <v>20135</v>
      </c>
      <c r="B199" s="240" t="s">
        <v>195</v>
      </c>
      <c r="C199" s="235"/>
      <c r="D199" s="234">
        <f>SUM(D200:D204)</f>
        <v>0</v>
      </c>
    </row>
    <row r="200" s="213" customFormat="1" ht="15" customHeight="1" spans="1:4">
      <c r="A200" s="236">
        <v>2013501</v>
      </c>
      <c r="B200" s="237" t="s">
        <v>88</v>
      </c>
      <c r="C200" s="235"/>
      <c r="D200" s="234"/>
    </row>
    <row r="201" s="213" customFormat="1" ht="15" customHeight="1" spans="1:4">
      <c r="A201" s="236">
        <v>2013502</v>
      </c>
      <c r="B201" s="237" t="s">
        <v>89</v>
      </c>
      <c r="C201" s="235">
        <f>SUM(C202:C206)</f>
        <v>0</v>
      </c>
      <c r="D201" s="234"/>
    </row>
    <row r="202" s="213" customFormat="1" ht="15" customHeight="1" spans="1:4">
      <c r="A202" s="236">
        <v>2013503</v>
      </c>
      <c r="B202" s="237" t="s">
        <v>90</v>
      </c>
      <c r="C202" s="235"/>
      <c r="D202" s="234"/>
    </row>
    <row r="203" s="213" customFormat="1" ht="15" customHeight="1" spans="1:4">
      <c r="A203" s="236">
        <v>2013550</v>
      </c>
      <c r="B203" s="237" t="s">
        <v>97</v>
      </c>
      <c r="C203" s="235"/>
      <c r="D203" s="234"/>
    </row>
    <row r="204" s="213" customFormat="1" ht="15" customHeight="1" spans="1:4">
      <c r="A204" s="236">
        <v>2013599</v>
      </c>
      <c r="B204" s="237" t="s">
        <v>196</v>
      </c>
      <c r="C204" s="235"/>
      <c r="D204" s="234"/>
    </row>
    <row r="205" s="213" customFormat="1" ht="15" customHeight="1" spans="1:4">
      <c r="A205" s="236">
        <v>20136</v>
      </c>
      <c r="B205" s="240" t="s">
        <v>197</v>
      </c>
      <c r="C205" s="235"/>
      <c r="D205" s="234">
        <f>SUM(D206:D210)</f>
        <v>0</v>
      </c>
    </row>
    <row r="206" s="213" customFormat="1" ht="15" customHeight="1" spans="1:4">
      <c r="A206" s="236">
        <v>2013601</v>
      </c>
      <c r="B206" s="237" t="s">
        <v>88</v>
      </c>
      <c r="C206" s="235"/>
      <c r="D206" s="234"/>
    </row>
    <row r="207" s="213" customFormat="1" ht="15" customHeight="1" spans="1:4">
      <c r="A207" s="236">
        <v>2013602</v>
      </c>
      <c r="B207" s="237" t="s">
        <v>89</v>
      </c>
      <c r="C207" s="235">
        <f>SUM(C208:C212)</f>
        <v>0.7</v>
      </c>
      <c r="D207" s="234"/>
    </row>
    <row r="208" s="213" customFormat="1" ht="15" customHeight="1" spans="1:4">
      <c r="A208" s="236">
        <v>2013603</v>
      </c>
      <c r="B208" s="237" t="s">
        <v>90</v>
      </c>
      <c r="C208" s="235"/>
      <c r="D208" s="234"/>
    </row>
    <row r="209" s="213" customFormat="1" ht="15" customHeight="1" spans="1:4">
      <c r="A209" s="236">
        <v>2013650</v>
      </c>
      <c r="B209" s="237" t="s">
        <v>97</v>
      </c>
      <c r="C209" s="235">
        <v>0.7</v>
      </c>
      <c r="D209" s="234"/>
    </row>
    <row r="210" s="213" customFormat="1" ht="15" customHeight="1" spans="1:4">
      <c r="A210" s="236">
        <v>2013699</v>
      </c>
      <c r="B210" s="237" t="s">
        <v>198</v>
      </c>
      <c r="C210" s="235"/>
      <c r="D210" s="234"/>
    </row>
    <row r="211" s="213" customFormat="1" ht="15" customHeight="1" spans="1:4">
      <c r="A211" s="236">
        <v>20137</v>
      </c>
      <c r="B211" s="240" t="s">
        <v>199</v>
      </c>
      <c r="C211" s="235"/>
      <c r="D211" s="234">
        <f>SUM(D212:D217)</f>
        <v>0</v>
      </c>
    </row>
    <row r="212" s="213" customFormat="1" ht="15" customHeight="1" spans="1:4">
      <c r="A212" s="236">
        <v>2013701</v>
      </c>
      <c r="B212" s="237" t="s">
        <v>88</v>
      </c>
      <c r="C212" s="235"/>
      <c r="D212" s="234"/>
    </row>
    <row r="213" s="213" customFormat="1" ht="15" customHeight="1" spans="1:4">
      <c r="A213" s="236">
        <v>2013702</v>
      </c>
      <c r="B213" s="237" t="s">
        <v>89</v>
      </c>
      <c r="C213" s="235">
        <f>SUM(C214:C219)</f>
        <v>0</v>
      </c>
      <c r="D213" s="234"/>
    </row>
    <row r="214" s="213" customFormat="1" ht="15" customHeight="1" spans="1:4">
      <c r="A214" s="236">
        <v>2013703</v>
      </c>
      <c r="B214" s="237" t="s">
        <v>90</v>
      </c>
      <c r="C214" s="235"/>
      <c r="D214" s="234"/>
    </row>
    <row r="215" s="213" customFormat="1" ht="15" customHeight="1" spans="1:4">
      <c r="A215" s="236">
        <v>2013704</v>
      </c>
      <c r="B215" s="237" t="s">
        <v>200</v>
      </c>
      <c r="C215" s="235"/>
      <c r="D215" s="234"/>
    </row>
    <row r="216" s="213" customFormat="1" ht="15" customHeight="1" spans="1:4">
      <c r="A216" s="236">
        <v>2013750</v>
      </c>
      <c r="B216" s="237" t="s">
        <v>97</v>
      </c>
      <c r="C216" s="235"/>
      <c r="D216" s="234"/>
    </row>
    <row r="217" s="213" customFormat="1" ht="15" customHeight="1" spans="1:4">
      <c r="A217" s="236">
        <v>2013799</v>
      </c>
      <c r="B217" s="237" t="s">
        <v>201</v>
      </c>
      <c r="C217" s="235"/>
      <c r="D217" s="234"/>
    </row>
    <row r="218" s="213" customFormat="1" ht="15" customHeight="1" spans="1:4">
      <c r="A218" s="236">
        <v>20138</v>
      </c>
      <c r="B218" s="240" t="s">
        <v>202</v>
      </c>
      <c r="C218" s="235"/>
      <c r="D218" s="234">
        <f>SUM(D219:D232)</f>
        <v>35</v>
      </c>
    </row>
    <row r="219" s="213" customFormat="1" ht="15" customHeight="1" spans="1:4">
      <c r="A219" s="236">
        <v>2013801</v>
      </c>
      <c r="B219" s="237" t="s">
        <v>88</v>
      </c>
      <c r="C219" s="235"/>
      <c r="D219" s="234"/>
    </row>
    <row r="220" s="213" customFormat="1" ht="15" customHeight="1" spans="1:4">
      <c r="A220" s="236">
        <v>2013802</v>
      </c>
      <c r="B220" s="237" t="s">
        <v>89</v>
      </c>
      <c r="C220" s="235">
        <f>SUM(C221:C234)</f>
        <v>0</v>
      </c>
      <c r="D220" s="234"/>
    </row>
    <row r="221" s="213" customFormat="1" ht="15" customHeight="1" spans="1:4">
      <c r="A221" s="236">
        <v>2013803</v>
      </c>
      <c r="B221" s="237" t="s">
        <v>90</v>
      </c>
      <c r="C221" s="235"/>
      <c r="D221" s="234"/>
    </row>
    <row r="222" s="213" customFormat="1" ht="15" customHeight="1" spans="1:4">
      <c r="A222" s="236">
        <v>2013804</v>
      </c>
      <c r="B222" s="237" t="s">
        <v>203</v>
      </c>
      <c r="C222" s="235"/>
      <c r="D222" s="234"/>
    </row>
    <row r="223" s="213" customFormat="1" ht="15" customHeight="1" spans="1:4">
      <c r="A223" s="236">
        <v>2013805</v>
      </c>
      <c r="B223" s="237" t="s">
        <v>204</v>
      </c>
      <c r="C223" s="235"/>
      <c r="D223" s="234"/>
    </row>
    <row r="224" s="213" customFormat="1" ht="15" customHeight="1" spans="1:4">
      <c r="A224" s="236">
        <v>2013808</v>
      </c>
      <c r="B224" s="237" t="s">
        <v>129</v>
      </c>
      <c r="C224" s="235"/>
      <c r="D224" s="234"/>
    </row>
    <row r="225" s="213" customFormat="1" ht="15" customHeight="1" spans="1:4">
      <c r="A225" s="236">
        <v>2013810</v>
      </c>
      <c r="B225" s="237" t="s">
        <v>205</v>
      </c>
      <c r="C225" s="235"/>
      <c r="D225" s="234"/>
    </row>
    <row r="226" s="213" customFormat="1" ht="15" customHeight="1" spans="1:4">
      <c r="A226" s="236">
        <v>2013812</v>
      </c>
      <c r="B226" s="237" t="s">
        <v>206</v>
      </c>
      <c r="C226" s="235"/>
      <c r="D226" s="234"/>
    </row>
    <row r="227" s="213" customFormat="1" ht="15" customHeight="1" spans="1:4">
      <c r="A227" s="236">
        <v>2013813</v>
      </c>
      <c r="B227" s="237" t="s">
        <v>207</v>
      </c>
      <c r="C227" s="235"/>
      <c r="D227" s="234"/>
    </row>
    <row r="228" s="213" customFormat="1" ht="15" customHeight="1" spans="1:4">
      <c r="A228" s="236">
        <v>2013814</v>
      </c>
      <c r="B228" s="237" t="s">
        <v>208</v>
      </c>
      <c r="C228" s="235"/>
      <c r="D228" s="234"/>
    </row>
    <row r="229" s="213" customFormat="1" ht="15" customHeight="1" spans="1:4">
      <c r="A229" s="236">
        <v>2013815</v>
      </c>
      <c r="B229" s="237" t="s">
        <v>209</v>
      </c>
      <c r="C229" s="235"/>
      <c r="D229" s="234"/>
    </row>
    <row r="230" s="213" customFormat="1" ht="15" customHeight="1" spans="1:4">
      <c r="A230" s="236">
        <v>2013816</v>
      </c>
      <c r="B230" s="237" t="s">
        <v>210</v>
      </c>
      <c r="C230" s="235"/>
      <c r="D230" s="234"/>
    </row>
    <row r="231" s="213" customFormat="1" ht="15" customHeight="1" spans="1:4">
      <c r="A231" s="236">
        <v>2013850</v>
      </c>
      <c r="B231" s="237" t="s">
        <v>97</v>
      </c>
      <c r="C231" s="235"/>
      <c r="D231" s="234"/>
    </row>
    <row r="232" s="213" customFormat="1" ht="15" customHeight="1" spans="1:4">
      <c r="A232" s="236">
        <v>2013999</v>
      </c>
      <c r="B232" s="237" t="s">
        <v>211</v>
      </c>
      <c r="C232" s="235"/>
      <c r="D232" s="234">
        <v>35</v>
      </c>
    </row>
    <row r="233" s="213" customFormat="1" ht="15" customHeight="1" spans="1:4">
      <c r="A233" s="236">
        <v>20199</v>
      </c>
      <c r="B233" s="240" t="s">
        <v>212</v>
      </c>
      <c r="C233" s="235"/>
      <c r="D233" s="234">
        <f>SUM(D234:D235)</f>
        <v>0</v>
      </c>
    </row>
    <row r="234" s="213" customFormat="1" ht="15" customHeight="1" spans="1:4">
      <c r="A234" s="236">
        <v>2019901</v>
      </c>
      <c r="B234" s="237" t="s">
        <v>213</v>
      </c>
      <c r="C234" s="235"/>
      <c r="D234" s="234"/>
    </row>
    <row r="235" s="213" customFormat="1" ht="15" customHeight="1" spans="1:4">
      <c r="A235" s="236">
        <v>2019999</v>
      </c>
      <c r="B235" s="237" t="s">
        <v>214</v>
      </c>
      <c r="C235" s="235"/>
      <c r="D235" s="234"/>
    </row>
    <row r="236" s="213" customFormat="1" ht="15" customHeight="1" spans="1:4">
      <c r="A236" s="236">
        <v>202</v>
      </c>
      <c r="B236" s="240" t="s">
        <v>215</v>
      </c>
      <c r="C236" s="235">
        <f>SUM(C237:C238)</f>
        <v>17.34</v>
      </c>
      <c r="D236" s="234">
        <f>D237+D244+D247+D250+D256+D261+D263+D268+D274</f>
        <v>0</v>
      </c>
    </row>
    <row r="237" s="213" customFormat="1" ht="15" customHeight="1" spans="1:4">
      <c r="A237" s="236">
        <v>20201</v>
      </c>
      <c r="B237" s="240" t="s">
        <v>216</v>
      </c>
      <c r="C237" s="235">
        <v>17.34</v>
      </c>
      <c r="D237" s="234">
        <f>SUM(D238:D243)</f>
        <v>0</v>
      </c>
    </row>
    <row r="238" s="213" customFormat="1" ht="15" customHeight="1" spans="1:4">
      <c r="A238" s="236">
        <v>2020101</v>
      </c>
      <c r="B238" s="237" t="s">
        <v>88</v>
      </c>
      <c r="C238" s="235"/>
      <c r="D238" s="234"/>
    </row>
    <row r="239" s="213" customFormat="1" ht="15" customHeight="1" spans="1:4">
      <c r="A239" s="236">
        <v>2020102</v>
      </c>
      <c r="B239" s="237" t="s">
        <v>89</v>
      </c>
      <c r="C239" s="235">
        <f>C240+C247+C250+C253+C259+C264+C266+C271+C277</f>
        <v>0</v>
      </c>
      <c r="D239" s="234"/>
    </row>
    <row r="240" s="213" customFormat="1" ht="15" customHeight="1" spans="1:4">
      <c r="A240" s="236">
        <v>2020103</v>
      </c>
      <c r="B240" s="237" t="s">
        <v>90</v>
      </c>
      <c r="C240" s="235">
        <f>SUM(C241:C246)</f>
        <v>0</v>
      </c>
      <c r="D240" s="234"/>
    </row>
    <row r="241" s="213" customFormat="1" ht="15" customHeight="1" spans="1:4">
      <c r="A241" s="236">
        <v>2020104</v>
      </c>
      <c r="B241" s="237" t="s">
        <v>183</v>
      </c>
      <c r="C241" s="235"/>
      <c r="D241" s="234"/>
    </row>
    <row r="242" s="213" customFormat="1" ht="15" customHeight="1" spans="1:4">
      <c r="A242" s="236">
        <v>2020150</v>
      </c>
      <c r="B242" s="237" t="s">
        <v>97</v>
      </c>
      <c r="C242" s="235"/>
      <c r="D242" s="234"/>
    </row>
    <row r="243" s="213" customFormat="1" ht="15" customHeight="1" spans="1:4">
      <c r="A243" s="236">
        <v>2020199</v>
      </c>
      <c r="B243" s="237" t="s">
        <v>217</v>
      </c>
      <c r="C243" s="235"/>
      <c r="D243" s="234"/>
    </row>
    <row r="244" s="213" customFormat="1" ht="15" customHeight="1" spans="1:4">
      <c r="A244" s="236">
        <v>20202</v>
      </c>
      <c r="B244" s="240" t="s">
        <v>218</v>
      </c>
      <c r="C244" s="235"/>
      <c r="D244" s="234">
        <f>SUM(D245:D246)</f>
        <v>0</v>
      </c>
    </row>
    <row r="245" s="213" customFormat="1" ht="15" customHeight="1" spans="1:4">
      <c r="A245" s="236">
        <v>2020201</v>
      </c>
      <c r="B245" s="237" t="s">
        <v>219</v>
      </c>
      <c r="C245" s="235"/>
      <c r="D245" s="234"/>
    </row>
    <row r="246" s="213" customFormat="1" ht="15" customHeight="1" spans="1:4">
      <c r="A246" s="236">
        <v>2020202</v>
      </c>
      <c r="B246" s="237" t="s">
        <v>220</v>
      </c>
      <c r="C246" s="235"/>
      <c r="D246" s="234"/>
    </row>
    <row r="247" s="213" customFormat="1" ht="15" customHeight="1" spans="1:4">
      <c r="A247" s="236">
        <v>20203</v>
      </c>
      <c r="B247" s="240" t="s">
        <v>221</v>
      </c>
      <c r="C247" s="235">
        <f>SUM(C248:C249)</f>
        <v>0</v>
      </c>
      <c r="D247" s="234">
        <f>SUM(D248:D249)</f>
        <v>0</v>
      </c>
    </row>
    <row r="248" s="213" customFormat="1" ht="15" customHeight="1" spans="1:4">
      <c r="A248" s="236">
        <v>2020304</v>
      </c>
      <c r="B248" s="237" t="s">
        <v>222</v>
      </c>
      <c r="C248" s="235"/>
      <c r="D248" s="234"/>
    </row>
    <row r="249" s="213" customFormat="1" ht="15" customHeight="1" spans="1:4">
      <c r="A249" s="236">
        <v>2020306</v>
      </c>
      <c r="B249" s="237" t="s">
        <v>223</v>
      </c>
      <c r="C249" s="235"/>
      <c r="D249" s="234"/>
    </row>
    <row r="250" s="213" customFormat="1" ht="15" customHeight="1" spans="1:4">
      <c r="A250" s="236">
        <v>20204</v>
      </c>
      <c r="B250" s="240" t="s">
        <v>224</v>
      </c>
      <c r="C250" s="235">
        <f>SUM(C251:C252)</f>
        <v>0</v>
      </c>
      <c r="D250" s="234">
        <f>SUM(D251:D255)</f>
        <v>0</v>
      </c>
    </row>
    <row r="251" s="213" customFormat="1" ht="15" customHeight="1" spans="1:4">
      <c r="A251" s="236">
        <v>2020401</v>
      </c>
      <c r="B251" s="237" t="s">
        <v>225</v>
      </c>
      <c r="C251" s="235"/>
      <c r="D251" s="234"/>
    </row>
    <row r="252" s="213" customFormat="1" ht="15" customHeight="1" spans="1:4">
      <c r="A252" s="236">
        <v>2020402</v>
      </c>
      <c r="B252" s="237" t="s">
        <v>226</v>
      </c>
      <c r="C252" s="235"/>
      <c r="D252" s="234"/>
    </row>
    <row r="253" s="213" customFormat="1" ht="15" customHeight="1" spans="1:4">
      <c r="A253" s="236">
        <v>2020403</v>
      </c>
      <c r="B253" s="237" t="s">
        <v>227</v>
      </c>
      <c r="C253" s="235">
        <f>SUM(C254:C258)</f>
        <v>0</v>
      </c>
      <c r="D253" s="234"/>
    </row>
    <row r="254" s="213" customFormat="1" ht="15" customHeight="1" spans="1:4">
      <c r="A254" s="236">
        <v>2020404</v>
      </c>
      <c r="B254" s="237" t="s">
        <v>228</v>
      </c>
      <c r="C254" s="235"/>
      <c r="D254" s="234"/>
    </row>
    <row r="255" s="213" customFormat="1" ht="15" customHeight="1" spans="1:4">
      <c r="A255" s="236">
        <v>2020499</v>
      </c>
      <c r="B255" s="237" t="s">
        <v>229</v>
      </c>
      <c r="C255" s="235"/>
      <c r="D255" s="234"/>
    </row>
    <row r="256" s="213" customFormat="1" ht="15" customHeight="1" spans="1:4">
      <c r="A256" s="236">
        <v>20205</v>
      </c>
      <c r="B256" s="240" t="s">
        <v>230</v>
      </c>
      <c r="C256" s="235"/>
      <c r="D256" s="234">
        <f>SUM(D257:D260)</f>
        <v>0</v>
      </c>
    </row>
    <row r="257" s="213" customFormat="1" ht="15" customHeight="1" spans="1:4">
      <c r="A257" s="236">
        <v>2020503</v>
      </c>
      <c r="B257" s="237" t="s">
        <v>231</v>
      </c>
      <c r="C257" s="235"/>
      <c r="D257" s="234"/>
    </row>
    <row r="258" s="213" customFormat="1" ht="15" customHeight="1" spans="1:4">
      <c r="A258" s="236">
        <v>2020504</v>
      </c>
      <c r="B258" s="237" t="s">
        <v>232</v>
      </c>
      <c r="C258" s="235"/>
      <c r="D258" s="234"/>
    </row>
    <row r="259" s="213" customFormat="1" ht="15" customHeight="1" spans="1:4">
      <c r="A259" s="236">
        <v>2020505</v>
      </c>
      <c r="B259" s="237" t="s">
        <v>233</v>
      </c>
      <c r="C259" s="235">
        <f>SUM(C260:C263)</f>
        <v>0</v>
      </c>
      <c r="D259" s="234"/>
    </row>
    <row r="260" s="213" customFormat="1" ht="15" customHeight="1" spans="1:4">
      <c r="A260" s="236">
        <v>2020599</v>
      </c>
      <c r="B260" s="237" t="s">
        <v>234</v>
      </c>
      <c r="C260" s="235"/>
      <c r="D260" s="234"/>
    </row>
    <row r="261" s="213" customFormat="1" ht="15" customHeight="1" spans="1:4">
      <c r="A261" s="236">
        <v>20206</v>
      </c>
      <c r="B261" s="240" t="s">
        <v>235</v>
      </c>
      <c r="C261" s="235"/>
      <c r="D261" s="234">
        <f>D262</f>
        <v>0</v>
      </c>
    </row>
    <row r="262" s="213" customFormat="1" ht="15" customHeight="1" spans="1:4">
      <c r="A262" s="236">
        <v>2020601</v>
      </c>
      <c r="B262" s="237" t="s">
        <v>236</v>
      </c>
      <c r="C262" s="235"/>
      <c r="D262" s="234"/>
    </row>
    <row r="263" s="213" customFormat="1" ht="15" customHeight="1" spans="1:4">
      <c r="A263" s="236">
        <v>20207</v>
      </c>
      <c r="B263" s="240" t="s">
        <v>237</v>
      </c>
      <c r="C263" s="235"/>
      <c r="D263" s="234">
        <f>SUM(D264:D267)</f>
        <v>0</v>
      </c>
    </row>
    <row r="264" s="213" customFormat="1" ht="15" customHeight="1" spans="1:4">
      <c r="A264" s="236">
        <v>2020701</v>
      </c>
      <c r="B264" s="237" t="s">
        <v>238</v>
      </c>
      <c r="C264" s="235">
        <f>C265</f>
        <v>0</v>
      </c>
      <c r="D264" s="234"/>
    </row>
    <row r="265" s="213" customFormat="1" ht="15" customHeight="1" spans="1:4">
      <c r="A265" s="236">
        <v>2020702</v>
      </c>
      <c r="B265" s="237" t="s">
        <v>239</v>
      </c>
      <c r="C265" s="235"/>
      <c r="D265" s="234"/>
    </row>
    <row r="266" s="213" customFormat="1" ht="15" customHeight="1" spans="1:4">
      <c r="A266" s="236">
        <v>2020703</v>
      </c>
      <c r="B266" s="237" t="s">
        <v>240</v>
      </c>
      <c r="C266" s="235">
        <f>SUM(C267:C270)</f>
        <v>0</v>
      </c>
      <c r="D266" s="234"/>
    </row>
    <row r="267" s="213" customFormat="1" ht="15" customHeight="1" spans="1:4">
      <c r="A267" s="236">
        <v>2020799</v>
      </c>
      <c r="B267" s="237" t="s">
        <v>241</v>
      </c>
      <c r="C267" s="235"/>
      <c r="D267" s="234"/>
    </row>
    <row r="268" s="213" customFormat="1" ht="15" customHeight="1" spans="1:4">
      <c r="A268" s="236">
        <v>20208</v>
      </c>
      <c r="B268" s="240" t="s">
        <v>242</v>
      </c>
      <c r="C268" s="235"/>
      <c r="D268" s="234">
        <f>SUM(D269:D273)</f>
        <v>0</v>
      </c>
    </row>
    <row r="269" s="213" customFormat="1" ht="15" customHeight="1" spans="1:4">
      <c r="A269" s="236">
        <v>2020801</v>
      </c>
      <c r="B269" s="237" t="s">
        <v>88</v>
      </c>
      <c r="C269" s="235"/>
      <c r="D269" s="234"/>
    </row>
    <row r="270" s="213" customFormat="1" ht="15" customHeight="1" spans="1:4">
      <c r="A270" s="236">
        <v>2020802</v>
      </c>
      <c r="B270" s="237" t="s">
        <v>89</v>
      </c>
      <c r="C270" s="235"/>
      <c r="D270" s="234"/>
    </row>
    <row r="271" s="213" customFormat="1" ht="15" customHeight="1" spans="1:4">
      <c r="A271" s="236">
        <v>2020803</v>
      </c>
      <c r="B271" s="237" t="s">
        <v>90</v>
      </c>
      <c r="C271" s="235">
        <f>SUM(C272:C276)</f>
        <v>0</v>
      </c>
      <c r="D271" s="234"/>
    </row>
    <row r="272" s="213" customFormat="1" ht="15" customHeight="1" spans="1:4">
      <c r="A272" s="236">
        <v>2020850</v>
      </c>
      <c r="B272" s="237" t="s">
        <v>97</v>
      </c>
      <c r="C272" s="235"/>
      <c r="D272" s="234"/>
    </row>
    <row r="273" s="213" customFormat="1" ht="15" customHeight="1" spans="1:4">
      <c r="A273" s="236">
        <v>2020899</v>
      </c>
      <c r="B273" s="237" t="s">
        <v>243</v>
      </c>
      <c r="C273" s="235"/>
      <c r="D273" s="234"/>
    </row>
    <row r="274" s="213" customFormat="1" ht="15" customHeight="1" spans="1:4">
      <c r="A274" s="236">
        <v>20299</v>
      </c>
      <c r="B274" s="240" t="s">
        <v>244</v>
      </c>
      <c r="C274" s="235"/>
      <c r="D274" s="234">
        <f>D275</f>
        <v>0</v>
      </c>
    </row>
    <row r="275" s="213" customFormat="1" ht="15" customHeight="1" spans="1:4">
      <c r="A275" s="236">
        <v>2029999</v>
      </c>
      <c r="B275" s="237" t="s">
        <v>245</v>
      </c>
      <c r="C275" s="235"/>
      <c r="D275" s="234"/>
    </row>
    <row r="276" s="213" customFormat="1" ht="15" customHeight="1" spans="1:4">
      <c r="A276" s="236">
        <v>203</v>
      </c>
      <c r="B276" s="240" t="s">
        <v>246</v>
      </c>
      <c r="C276" s="235"/>
      <c r="D276" s="234">
        <f>SUM(D277,D281,D283,D285,D293)</f>
        <v>0</v>
      </c>
    </row>
    <row r="277" s="213" customFormat="1" ht="15" customHeight="1" spans="1:4">
      <c r="A277" s="236">
        <v>20301</v>
      </c>
      <c r="B277" s="240" t="s">
        <v>247</v>
      </c>
      <c r="C277" s="235">
        <f>C278</f>
        <v>0</v>
      </c>
      <c r="D277" s="234">
        <f>SUM(D278:D280)</f>
        <v>0</v>
      </c>
    </row>
    <row r="278" s="213" customFormat="1" ht="15" customHeight="1" spans="1:4">
      <c r="A278" s="236">
        <v>2030101</v>
      </c>
      <c r="B278" s="237" t="s">
        <v>248</v>
      </c>
      <c r="C278" s="235"/>
      <c r="D278" s="234"/>
    </row>
    <row r="279" s="213" customFormat="1" ht="15" customHeight="1" spans="1:4">
      <c r="A279" s="236">
        <v>2030102</v>
      </c>
      <c r="B279" s="237" t="s">
        <v>249</v>
      </c>
      <c r="C279" s="235">
        <f>SUM(C280,C284,C286,C288,C296)</f>
        <v>0</v>
      </c>
      <c r="D279" s="234"/>
    </row>
    <row r="280" s="213" customFormat="1" ht="15" customHeight="1" spans="1:4">
      <c r="A280" s="236">
        <v>2030199</v>
      </c>
      <c r="B280" s="237" t="s">
        <v>250</v>
      </c>
      <c r="C280" s="235">
        <f>SUM(C281:C283)</f>
        <v>0</v>
      </c>
      <c r="D280" s="234"/>
    </row>
    <row r="281" s="213" customFormat="1" ht="15" customHeight="1" spans="1:4">
      <c r="A281" s="236">
        <v>20304</v>
      </c>
      <c r="B281" s="240" t="s">
        <v>251</v>
      </c>
      <c r="C281" s="235"/>
      <c r="D281" s="234">
        <f>D282</f>
        <v>0</v>
      </c>
    </row>
    <row r="282" s="213" customFormat="1" ht="15" customHeight="1" spans="1:4">
      <c r="A282" s="236">
        <v>2030401</v>
      </c>
      <c r="B282" s="237" t="s">
        <v>252</v>
      </c>
      <c r="C282" s="235"/>
      <c r="D282" s="234"/>
    </row>
    <row r="283" s="213" customFormat="1" ht="15" customHeight="1" spans="1:4">
      <c r="A283" s="236">
        <v>20305</v>
      </c>
      <c r="B283" s="240" t="s">
        <v>253</v>
      </c>
      <c r="C283" s="235"/>
      <c r="D283" s="234">
        <f>D284</f>
        <v>0</v>
      </c>
    </row>
    <row r="284" s="213" customFormat="1" ht="15" customHeight="1" spans="1:4">
      <c r="A284" s="236">
        <v>2030501</v>
      </c>
      <c r="B284" s="237" t="s">
        <v>254</v>
      </c>
      <c r="C284" s="235">
        <f>C285</f>
        <v>0</v>
      </c>
      <c r="D284" s="234"/>
    </row>
    <row r="285" s="213" customFormat="1" ht="15" customHeight="1" spans="1:4">
      <c r="A285" s="236">
        <v>20306</v>
      </c>
      <c r="B285" s="240" t="s">
        <v>255</v>
      </c>
      <c r="C285" s="235"/>
      <c r="D285" s="234">
        <f>SUM(D286:D292)</f>
        <v>0</v>
      </c>
    </row>
    <row r="286" s="213" customFormat="1" ht="15" customHeight="1" spans="1:4">
      <c r="A286" s="236">
        <v>2030601</v>
      </c>
      <c r="B286" s="237" t="s">
        <v>256</v>
      </c>
      <c r="C286" s="235">
        <f>C287</f>
        <v>0</v>
      </c>
      <c r="D286" s="234"/>
    </row>
    <row r="287" s="213" customFormat="1" ht="15" customHeight="1" spans="1:4">
      <c r="A287" s="236">
        <v>2030602</v>
      </c>
      <c r="B287" s="237" t="s">
        <v>257</v>
      </c>
      <c r="C287" s="235"/>
      <c r="D287" s="234"/>
    </row>
    <row r="288" s="213" customFormat="1" ht="15" customHeight="1" spans="1:4">
      <c r="A288" s="236">
        <v>2030603</v>
      </c>
      <c r="B288" s="237" t="s">
        <v>258</v>
      </c>
      <c r="C288" s="235">
        <f>SUM(C289:C295)</f>
        <v>0</v>
      </c>
      <c r="D288" s="234"/>
    </row>
    <row r="289" s="213" customFormat="1" ht="15" customHeight="1" spans="1:4">
      <c r="A289" s="236">
        <v>2030604</v>
      </c>
      <c r="B289" s="237" t="s">
        <v>259</v>
      </c>
      <c r="C289" s="235"/>
      <c r="D289" s="234"/>
    </row>
    <row r="290" s="213" customFormat="1" ht="15" customHeight="1" spans="1:4">
      <c r="A290" s="236">
        <v>2030607</v>
      </c>
      <c r="B290" s="237" t="s">
        <v>260</v>
      </c>
      <c r="C290" s="235"/>
      <c r="D290" s="234"/>
    </row>
    <row r="291" s="213" customFormat="1" ht="15" customHeight="1" spans="1:4">
      <c r="A291" s="236">
        <v>2030608</v>
      </c>
      <c r="B291" s="237" t="s">
        <v>261</v>
      </c>
      <c r="C291" s="235"/>
      <c r="D291" s="234"/>
    </row>
    <row r="292" s="213" customFormat="1" ht="15" customHeight="1" spans="1:4">
      <c r="A292" s="236">
        <v>2030699</v>
      </c>
      <c r="B292" s="237" t="s">
        <v>262</v>
      </c>
      <c r="C292" s="235"/>
      <c r="D292" s="234"/>
    </row>
    <row r="293" s="213" customFormat="1" ht="15" customHeight="1" spans="1:4">
      <c r="A293" s="236">
        <v>20399</v>
      </c>
      <c r="B293" s="240" t="s">
        <v>263</v>
      </c>
      <c r="C293" s="235"/>
      <c r="D293" s="234">
        <f>D294</f>
        <v>0</v>
      </c>
    </row>
    <row r="294" s="213" customFormat="1" ht="15" customHeight="1" spans="1:4">
      <c r="A294" s="236">
        <v>2039999</v>
      </c>
      <c r="B294" s="237" t="s">
        <v>264</v>
      </c>
      <c r="C294" s="235"/>
      <c r="D294" s="234"/>
    </row>
    <row r="295" s="213" customFormat="1" ht="15" customHeight="1" spans="1:4">
      <c r="A295" s="236">
        <v>204</v>
      </c>
      <c r="B295" s="240" t="s">
        <v>265</v>
      </c>
      <c r="C295" s="235"/>
      <c r="D295" s="234">
        <f>D296+D299+D310+D317+D325+D334+D348+D358+D368+D376+D382</f>
        <v>0</v>
      </c>
    </row>
    <row r="296" s="213" customFormat="1" ht="15" customHeight="1" spans="1:4">
      <c r="A296" s="236">
        <v>20401</v>
      </c>
      <c r="B296" s="240" t="s">
        <v>266</v>
      </c>
      <c r="C296" s="235">
        <f>C297</f>
        <v>0</v>
      </c>
      <c r="D296" s="234">
        <f>SUM(D297:D298)</f>
        <v>0</v>
      </c>
    </row>
    <row r="297" s="213" customFormat="1" ht="15" customHeight="1" spans="1:4">
      <c r="A297" s="236">
        <v>2040101</v>
      </c>
      <c r="B297" s="237" t="s">
        <v>267</v>
      </c>
      <c r="C297" s="235"/>
      <c r="D297" s="234"/>
    </row>
    <row r="298" s="213" customFormat="1" ht="15" customHeight="1" spans="1:4">
      <c r="A298" s="236">
        <v>2040199</v>
      </c>
      <c r="B298" s="237" t="s">
        <v>268</v>
      </c>
      <c r="C298" s="235">
        <f>C299+C302+C313+C320+C328+C337+C351+C361+C371+C379+C385</f>
        <v>10.02</v>
      </c>
      <c r="D298" s="234"/>
    </row>
    <row r="299" s="213" customFormat="1" ht="15" customHeight="1" spans="1:4">
      <c r="A299" s="236">
        <v>20402</v>
      </c>
      <c r="B299" s="240" t="s">
        <v>269</v>
      </c>
      <c r="C299" s="235">
        <f>SUM(C300:C301)</f>
        <v>0</v>
      </c>
      <c r="D299" s="234">
        <f>SUM(D300:D309)</f>
        <v>0</v>
      </c>
    </row>
    <row r="300" s="213" customFormat="1" ht="15" customHeight="1" spans="1:4">
      <c r="A300" s="236">
        <v>2040201</v>
      </c>
      <c r="B300" s="237" t="s">
        <v>88</v>
      </c>
      <c r="C300" s="235"/>
      <c r="D300" s="234"/>
    </row>
    <row r="301" s="213" customFormat="1" ht="15" customHeight="1" spans="1:4">
      <c r="A301" s="236">
        <v>2040202</v>
      </c>
      <c r="B301" s="237" t="s">
        <v>89</v>
      </c>
      <c r="C301" s="235"/>
      <c r="D301" s="234"/>
    </row>
    <row r="302" s="213" customFormat="1" ht="15" customHeight="1" spans="1:4">
      <c r="A302" s="236">
        <v>2040203</v>
      </c>
      <c r="B302" s="237" t="s">
        <v>90</v>
      </c>
      <c r="C302" s="235">
        <f>SUM(C303:C312)</f>
        <v>7.02</v>
      </c>
      <c r="D302" s="234"/>
    </row>
    <row r="303" s="213" customFormat="1" ht="15" customHeight="1" spans="1:4">
      <c r="A303" s="241">
        <v>2040219</v>
      </c>
      <c r="B303" s="242" t="s">
        <v>129</v>
      </c>
      <c r="C303" s="235"/>
      <c r="D303" s="234"/>
    </row>
    <row r="304" s="213" customFormat="1" ht="15" customHeight="1" spans="1:4">
      <c r="A304" s="236">
        <v>2040220</v>
      </c>
      <c r="B304" s="237" t="s">
        <v>270</v>
      </c>
      <c r="C304" s="235"/>
      <c r="D304" s="234"/>
    </row>
    <row r="305" s="213" customFormat="1" ht="15" customHeight="1" spans="1:4">
      <c r="A305" s="236">
        <v>2040221</v>
      </c>
      <c r="B305" s="237" t="s">
        <v>271</v>
      </c>
      <c r="C305" s="235"/>
      <c r="D305" s="234"/>
    </row>
    <row r="306" s="213" customFormat="1" ht="15" customHeight="1" spans="1:4">
      <c r="A306" s="236">
        <v>2040222</v>
      </c>
      <c r="B306" s="237" t="s">
        <v>272</v>
      </c>
      <c r="C306" s="235"/>
      <c r="D306" s="234"/>
    </row>
    <row r="307" s="213" customFormat="1" ht="15" customHeight="1" spans="1:4">
      <c r="A307" s="236">
        <v>2040223</v>
      </c>
      <c r="B307" s="237" t="s">
        <v>273</v>
      </c>
      <c r="C307" s="235"/>
      <c r="D307" s="234"/>
    </row>
    <row r="308" s="213" customFormat="1" ht="15" customHeight="1" spans="1:4">
      <c r="A308" s="236">
        <v>2040250</v>
      </c>
      <c r="B308" s="237" t="s">
        <v>97</v>
      </c>
      <c r="C308" s="235"/>
      <c r="D308" s="234"/>
    </row>
    <row r="309" s="213" customFormat="1" ht="15" customHeight="1" spans="1:4">
      <c r="A309" s="236">
        <v>2040299</v>
      </c>
      <c r="B309" s="237" t="s">
        <v>274</v>
      </c>
      <c r="C309" s="235"/>
      <c r="D309" s="234"/>
    </row>
    <row r="310" s="213" customFormat="1" ht="15" customHeight="1" spans="1:4">
      <c r="A310" s="236">
        <v>20403</v>
      </c>
      <c r="B310" s="240" t="s">
        <v>275</v>
      </c>
      <c r="C310" s="235"/>
      <c r="D310" s="234">
        <f>SUM(D311:D316)</f>
        <v>0</v>
      </c>
    </row>
    <row r="311" s="213" customFormat="1" ht="15" customHeight="1" spans="1:4">
      <c r="A311" s="236">
        <v>2040301</v>
      </c>
      <c r="B311" s="237" t="s">
        <v>88</v>
      </c>
      <c r="C311" s="235"/>
      <c r="D311" s="234"/>
    </row>
    <row r="312" s="213" customFormat="1" ht="15" customHeight="1" spans="1:4">
      <c r="A312" s="236">
        <v>2040302</v>
      </c>
      <c r="B312" s="237" t="s">
        <v>89</v>
      </c>
      <c r="C312" s="235">
        <v>7.02</v>
      </c>
      <c r="D312" s="234"/>
    </row>
    <row r="313" s="213" customFormat="1" ht="15" customHeight="1" spans="1:4">
      <c r="A313" s="236">
        <v>2040303</v>
      </c>
      <c r="B313" s="237" t="s">
        <v>90</v>
      </c>
      <c r="C313" s="235">
        <f>SUM(C314:C319)</f>
        <v>0</v>
      </c>
      <c r="D313" s="234"/>
    </row>
    <row r="314" s="213" customFormat="1" ht="15" customHeight="1" spans="1:4">
      <c r="A314" s="236">
        <v>2040304</v>
      </c>
      <c r="B314" s="237" t="s">
        <v>276</v>
      </c>
      <c r="C314" s="235"/>
      <c r="D314" s="234"/>
    </row>
    <row r="315" s="213" customFormat="1" ht="15" customHeight="1" spans="1:4">
      <c r="A315" s="236">
        <v>2040350</v>
      </c>
      <c r="B315" s="237" t="s">
        <v>97</v>
      </c>
      <c r="C315" s="235"/>
      <c r="D315" s="234"/>
    </row>
    <row r="316" s="213" customFormat="1" ht="15" customHeight="1" spans="1:4">
      <c r="A316" s="236">
        <v>2040399</v>
      </c>
      <c r="B316" s="237" t="s">
        <v>277</v>
      </c>
      <c r="C316" s="235"/>
      <c r="D316" s="234"/>
    </row>
    <row r="317" s="213" customFormat="1" ht="15" customHeight="1" spans="1:4">
      <c r="A317" s="236">
        <v>20404</v>
      </c>
      <c r="B317" s="240" t="s">
        <v>278</v>
      </c>
      <c r="C317" s="235"/>
      <c r="D317" s="234">
        <f>SUM(D318:D324)</f>
        <v>0</v>
      </c>
    </row>
    <row r="318" s="213" customFormat="1" ht="15" customHeight="1" spans="1:4">
      <c r="A318" s="236">
        <v>2040401</v>
      </c>
      <c r="B318" s="237" t="s">
        <v>88</v>
      </c>
      <c r="C318" s="235"/>
      <c r="D318" s="234"/>
    </row>
    <row r="319" s="213" customFormat="1" ht="15" customHeight="1" spans="1:4">
      <c r="A319" s="236">
        <v>2040402</v>
      </c>
      <c r="B319" s="237" t="s">
        <v>89</v>
      </c>
      <c r="C319" s="235"/>
      <c r="D319" s="234"/>
    </row>
    <row r="320" s="213" customFormat="1" ht="15" customHeight="1" spans="1:4">
      <c r="A320" s="236">
        <v>2040403</v>
      </c>
      <c r="B320" s="237" t="s">
        <v>90</v>
      </c>
      <c r="C320" s="235">
        <f>SUM(C321:C327)</f>
        <v>0</v>
      </c>
      <c r="D320" s="234"/>
    </row>
    <row r="321" s="213" customFormat="1" ht="15" customHeight="1" spans="1:4">
      <c r="A321" s="236">
        <v>2040409</v>
      </c>
      <c r="B321" s="237" t="s">
        <v>279</v>
      </c>
      <c r="C321" s="235"/>
      <c r="D321" s="234"/>
    </row>
    <row r="322" s="213" customFormat="1" ht="15" customHeight="1" spans="1:4">
      <c r="A322" s="236">
        <v>2040410</v>
      </c>
      <c r="B322" s="237" t="s">
        <v>280</v>
      </c>
      <c r="C322" s="235"/>
      <c r="D322" s="234"/>
    </row>
    <row r="323" s="213" customFormat="1" ht="15" customHeight="1" spans="1:4">
      <c r="A323" s="236">
        <v>2040450</v>
      </c>
      <c r="B323" s="237" t="s">
        <v>97</v>
      </c>
      <c r="C323" s="235"/>
      <c r="D323" s="234"/>
    </row>
    <row r="324" s="213" customFormat="1" ht="15" customHeight="1" spans="1:4">
      <c r="A324" s="236">
        <v>2040499</v>
      </c>
      <c r="B324" s="237" t="s">
        <v>281</v>
      </c>
      <c r="C324" s="235"/>
      <c r="D324" s="234"/>
    </row>
    <row r="325" s="213" customFormat="1" ht="15" customHeight="1" spans="1:4">
      <c r="A325" s="236">
        <v>20405</v>
      </c>
      <c r="B325" s="240" t="s">
        <v>282</v>
      </c>
      <c r="C325" s="235"/>
      <c r="D325" s="234">
        <f>SUM(D326:D333)</f>
        <v>0</v>
      </c>
    </row>
    <row r="326" s="213" customFormat="1" ht="15" customHeight="1" spans="1:4">
      <c r="A326" s="236">
        <v>2040501</v>
      </c>
      <c r="B326" s="237" t="s">
        <v>88</v>
      </c>
      <c r="C326" s="235"/>
      <c r="D326" s="234"/>
    </row>
    <row r="327" s="213" customFormat="1" ht="15" customHeight="1" spans="1:4">
      <c r="A327" s="236">
        <v>2040502</v>
      </c>
      <c r="B327" s="237" t="s">
        <v>89</v>
      </c>
      <c r="C327" s="235"/>
      <c r="D327" s="234"/>
    </row>
    <row r="328" s="213" customFormat="1" ht="15" customHeight="1" spans="1:4">
      <c r="A328" s="236">
        <v>2040503</v>
      </c>
      <c r="B328" s="237" t="s">
        <v>90</v>
      </c>
      <c r="C328" s="235">
        <f>SUM(C329:C336)</f>
        <v>0</v>
      </c>
      <c r="D328" s="234"/>
    </row>
    <row r="329" s="213" customFormat="1" ht="15" customHeight="1" spans="1:4">
      <c r="A329" s="236">
        <v>2040504</v>
      </c>
      <c r="B329" s="237" t="s">
        <v>283</v>
      </c>
      <c r="C329" s="235"/>
      <c r="D329" s="234"/>
    </row>
    <row r="330" s="213" customFormat="1" ht="15" customHeight="1" spans="1:4">
      <c r="A330" s="236">
        <v>2040505</v>
      </c>
      <c r="B330" s="237" t="s">
        <v>284</v>
      </c>
      <c r="C330" s="235"/>
      <c r="D330" s="234"/>
    </row>
    <row r="331" s="213" customFormat="1" ht="15" customHeight="1" spans="1:4">
      <c r="A331" s="236">
        <v>2040506</v>
      </c>
      <c r="B331" s="237" t="s">
        <v>285</v>
      </c>
      <c r="C331" s="235"/>
      <c r="D331" s="234"/>
    </row>
    <row r="332" s="213" customFormat="1" ht="15" customHeight="1" spans="1:4">
      <c r="A332" s="236">
        <v>2040550</v>
      </c>
      <c r="B332" s="237" t="s">
        <v>97</v>
      </c>
      <c r="C332" s="235"/>
      <c r="D332" s="234"/>
    </row>
    <row r="333" s="213" customFormat="1" ht="15" customHeight="1" spans="1:4">
      <c r="A333" s="236">
        <v>2040599</v>
      </c>
      <c r="B333" s="237" t="s">
        <v>286</v>
      </c>
      <c r="C333" s="235"/>
      <c r="D333" s="234"/>
    </row>
    <row r="334" s="213" customFormat="1" ht="15" customHeight="1" spans="1:4">
      <c r="A334" s="236">
        <v>20406</v>
      </c>
      <c r="B334" s="240" t="s">
        <v>287</v>
      </c>
      <c r="C334" s="235"/>
      <c r="D334" s="234">
        <f>SUM(D335:D347)</f>
        <v>0</v>
      </c>
    </row>
    <row r="335" s="213" customFormat="1" ht="15" customHeight="1" spans="1:4">
      <c r="A335" s="236">
        <v>2040601</v>
      </c>
      <c r="B335" s="237" t="s">
        <v>88</v>
      </c>
      <c r="C335" s="235"/>
      <c r="D335" s="234"/>
    </row>
    <row r="336" s="213" customFormat="1" ht="15" customHeight="1" spans="1:4">
      <c r="A336" s="236">
        <v>2040602</v>
      </c>
      <c r="B336" s="237" t="s">
        <v>89</v>
      </c>
      <c r="C336" s="235"/>
      <c r="D336" s="234"/>
    </row>
    <row r="337" s="213" customFormat="1" ht="15" customHeight="1" spans="1:4">
      <c r="A337" s="236">
        <v>2040603</v>
      </c>
      <c r="B337" s="237" t="s">
        <v>90</v>
      </c>
      <c r="C337" s="235">
        <f>SUM(C338:C350)</f>
        <v>3</v>
      </c>
      <c r="D337" s="234"/>
    </row>
    <row r="338" s="213" customFormat="1" ht="15" customHeight="1" spans="1:4">
      <c r="A338" s="236">
        <v>2040604</v>
      </c>
      <c r="B338" s="237" t="s">
        <v>288</v>
      </c>
      <c r="C338" s="235"/>
      <c r="D338" s="234"/>
    </row>
    <row r="339" s="213" customFormat="1" ht="15" customHeight="1" spans="1:4">
      <c r="A339" s="236">
        <v>2040605</v>
      </c>
      <c r="B339" s="237" t="s">
        <v>289</v>
      </c>
      <c r="C339" s="235"/>
      <c r="D339" s="234"/>
    </row>
    <row r="340" s="213" customFormat="1" ht="15" customHeight="1" spans="1:4">
      <c r="A340" s="236">
        <v>2040606</v>
      </c>
      <c r="B340" s="237" t="s">
        <v>290</v>
      </c>
      <c r="C340" s="235"/>
      <c r="D340" s="234"/>
    </row>
    <row r="341" s="213" customFormat="1" ht="15" customHeight="1" spans="1:4">
      <c r="A341" s="236">
        <v>2040607</v>
      </c>
      <c r="B341" s="237" t="s">
        <v>291</v>
      </c>
      <c r="C341" s="235">
        <v>3</v>
      </c>
      <c r="D341" s="234"/>
    </row>
    <row r="342" s="213" customFormat="1" ht="15" customHeight="1" spans="1:4">
      <c r="A342" s="236">
        <v>2040608</v>
      </c>
      <c r="B342" s="237" t="s">
        <v>292</v>
      </c>
      <c r="C342" s="235"/>
      <c r="D342" s="234"/>
    </row>
    <row r="343" s="213" customFormat="1" ht="15" customHeight="1" spans="1:4">
      <c r="A343" s="236">
        <v>2040610</v>
      </c>
      <c r="B343" s="237" t="s">
        <v>293</v>
      </c>
      <c r="C343" s="235"/>
      <c r="D343" s="234"/>
    </row>
    <row r="344" s="213" customFormat="1" ht="15" customHeight="1" spans="1:4">
      <c r="A344" s="236">
        <v>2040612</v>
      </c>
      <c r="B344" s="237" t="s">
        <v>294</v>
      </c>
      <c r="C344" s="235"/>
      <c r="D344" s="234"/>
    </row>
    <row r="345" s="213" customFormat="1" ht="15" customHeight="1" spans="1:4">
      <c r="A345" s="236">
        <v>2040613</v>
      </c>
      <c r="B345" s="237" t="s">
        <v>129</v>
      </c>
      <c r="C345" s="235"/>
      <c r="D345" s="234"/>
    </row>
    <row r="346" s="213" customFormat="1" ht="15" customHeight="1" spans="1:4">
      <c r="A346" s="236">
        <v>2040650</v>
      </c>
      <c r="B346" s="237" t="s">
        <v>97</v>
      </c>
      <c r="C346" s="235"/>
      <c r="D346" s="234"/>
    </row>
    <row r="347" s="213" customFormat="1" ht="15" customHeight="1" spans="1:4">
      <c r="A347" s="236">
        <v>2040699</v>
      </c>
      <c r="B347" s="237" t="s">
        <v>295</v>
      </c>
      <c r="C347" s="235"/>
      <c r="D347" s="234"/>
    </row>
    <row r="348" s="213" customFormat="1" ht="15" customHeight="1" spans="1:4">
      <c r="A348" s="236">
        <v>20407</v>
      </c>
      <c r="B348" s="240" t="s">
        <v>296</v>
      </c>
      <c r="C348" s="235"/>
      <c r="D348" s="234">
        <f>SUM(D349:D357)</f>
        <v>0</v>
      </c>
    </row>
    <row r="349" s="213" customFormat="1" ht="15" customHeight="1" spans="1:4">
      <c r="A349" s="236">
        <v>2040701</v>
      </c>
      <c r="B349" s="237" t="s">
        <v>88</v>
      </c>
      <c r="C349" s="235"/>
      <c r="D349" s="234"/>
    </row>
    <row r="350" s="213" customFormat="1" ht="15" customHeight="1" spans="1:4">
      <c r="A350" s="236">
        <v>2040702</v>
      </c>
      <c r="B350" s="237" t="s">
        <v>89</v>
      </c>
      <c r="C350" s="235"/>
      <c r="D350" s="234"/>
    </row>
    <row r="351" s="213" customFormat="1" ht="15" customHeight="1" spans="1:4">
      <c r="A351" s="236">
        <v>2040703</v>
      </c>
      <c r="B351" s="237" t="s">
        <v>90</v>
      </c>
      <c r="C351" s="235">
        <f>SUM(C352:C360)</f>
        <v>0</v>
      </c>
      <c r="D351" s="234"/>
    </row>
    <row r="352" s="213" customFormat="1" ht="15" customHeight="1" spans="1:4">
      <c r="A352" s="236">
        <v>2040704</v>
      </c>
      <c r="B352" s="237" t="s">
        <v>297</v>
      </c>
      <c r="C352" s="235"/>
      <c r="D352" s="234"/>
    </row>
    <row r="353" s="213" customFormat="1" ht="15" customHeight="1" spans="1:4">
      <c r="A353" s="236">
        <v>2040705</v>
      </c>
      <c r="B353" s="237" t="s">
        <v>298</v>
      </c>
      <c r="C353" s="235"/>
      <c r="D353" s="234"/>
    </row>
    <row r="354" s="213" customFormat="1" ht="15" customHeight="1" spans="1:4">
      <c r="A354" s="236">
        <v>2040706</v>
      </c>
      <c r="B354" s="237" t="s">
        <v>299</v>
      </c>
      <c r="C354" s="235"/>
      <c r="D354" s="234"/>
    </row>
    <row r="355" s="213" customFormat="1" ht="15" customHeight="1" spans="1:4">
      <c r="A355" s="236">
        <v>2040707</v>
      </c>
      <c r="B355" s="237" t="s">
        <v>129</v>
      </c>
      <c r="C355" s="235"/>
      <c r="D355" s="234"/>
    </row>
    <row r="356" s="213" customFormat="1" ht="15" customHeight="1" spans="1:4">
      <c r="A356" s="236">
        <v>2040750</v>
      </c>
      <c r="B356" s="237" t="s">
        <v>97</v>
      </c>
      <c r="C356" s="235"/>
      <c r="D356" s="234"/>
    </row>
    <row r="357" s="213" customFormat="1" ht="15" customHeight="1" spans="1:4">
      <c r="A357" s="236">
        <v>2040799</v>
      </c>
      <c r="B357" s="237" t="s">
        <v>300</v>
      </c>
      <c r="C357" s="235"/>
      <c r="D357" s="234"/>
    </row>
    <row r="358" s="213" customFormat="1" ht="15" customHeight="1" spans="1:4">
      <c r="A358" s="236">
        <v>20408</v>
      </c>
      <c r="B358" s="240" t="s">
        <v>301</v>
      </c>
      <c r="C358" s="235"/>
      <c r="D358" s="234">
        <f>SUM(D359:D367)</f>
        <v>0</v>
      </c>
    </row>
    <row r="359" s="213" customFormat="1" ht="15" customHeight="1" spans="1:4">
      <c r="A359" s="236">
        <v>2040801</v>
      </c>
      <c r="B359" s="237" t="s">
        <v>88</v>
      </c>
      <c r="C359" s="235"/>
      <c r="D359" s="234"/>
    </row>
    <row r="360" s="213" customFormat="1" ht="15" customHeight="1" spans="1:4">
      <c r="A360" s="236">
        <v>2040802</v>
      </c>
      <c r="B360" s="237" t="s">
        <v>89</v>
      </c>
      <c r="C360" s="235"/>
      <c r="D360" s="234"/>
    </row>
    <row r="361" s="213" customFormat="1" ht="15" customHeight="1" spans="1:4">
      <c r="A361" s="236">
        <v>2040803</v>
      </c>
      <c r="B361" s="237" t="s">
        <v>90</v>
      </c>
      <c r="C361" s="235">
        <f>SUM(C362:C370)</f>
        <v>0</v>
      </c>
      <c r="D361" s="234"/>
    </row>
    <row r="362" s="213" customFormat="1" ht="15" customHeight="1" spans="1:4">
      <c r="A362" s="236">
        <v>2040804</v>
      </c>
      <c r="B362" s="237" t="s">
        <v>302</v>
      </c>
      <c r="C362" s="235"/>
      <c r="D362" s="234"/>
    </row>
    <row r="363" s="213" customFormat="1" ht="15" customHeight="1" spans="1:4">
      <c r="A363" s="236">
        <v>2040805</v>
      </c>
      <c r="B363" s="237" t="s">
        <v>303</v>
      </c>
      <c r="C363" s="235"/>
      <c r="D363" s="234"/>
    </row>
    <row r="364" s="213" customFormat="1" ht="15" customHeight="1" spans="1:4">
      <c r="A364" s="236">
        <v>2040806</v>
      </c>
      <c r="B364" s="237" t="s">
        <v>304</v>
      </c>
      <c r="C364" s="235"/>
      <c r="D364" s="234"/>
    </row>
    <row r="365" s="213" customFormat="1" ht="15" customHeight="1" spans="1:4">
      <c r="A365" s="236">
        <v>2040807</v>
      </c>
      <c r="B365" s="237" t="s">
        <v>129</v>
      </c>
      <c r="C365" s="235"/>
      <c r="D365" s="234"/>
    </row>
    <row r="366" s="213" customFormat="1" ht="15" customHeight="1" spans="1:4">
      <c r="A366" s="236">
        <v>2040850</v>
      </c>
      <c r="B366" s="237" t="s">
        <v>97</v>
      </c>
      <c r="C366" s="235"/>
      <c r="D366" s="234"/>
    </row>
    <row r="367" s="213" customFormat="1" ht="15" customHeight="1" spans="1:4">
      <c r="A367" s="236">
        <v>2040899</v>
      </c>
      <c r="B367" s="237" t="s">
        <v>305</v>
      </c>
      <c r="C367" s="235"/>
      <c r="D367" s="234"/>
    </row>
    <row r="368" s="213" customFormat="1" ht="15" customHeight="1" spans="1:4">
      <c r="A368" s="241">
        <v>20409</v>
      </c>
      <c r="B368" s="243" t="s">
        <v>306</v>
      </c>
      <c r="C368" s="235"/>
      <c r="D368" s="234">
        <f>SUM(D369:D375)</f>
        <v>0</v>
      </c>
    </row>
    <row r="369" s="213" customFormat="1" ht="15" customHeight="1" spans="1:4">
      <c r="A369" s="236">
        <v>2040901</v>
      </c>
      <c r="B369" s="237" t="s">
        <v>88</v>
      </c>
      <c r="C369" s="235"/>
      <c r="D369" s="234"/>
    </row>
    <row r="370" s="213" customFormat="1" ht="15" customHeight="1" spans="1:4">
      <c r="A370" s="236">
        <v>2040902</v>
      </c>
      <c r="B370" s="237" t="s">
        <v>89</v>
      </c>
      <c r="C370" s="235"/>
      <c r="D370" s="234"/>
    </row>
    <row r="371" s="213" customFormat="1" ht="15" customHeight="1" spans="1:4">
      <c r="A371" s="236">
        <v>2040903</v>
      </c>
      <c r="B371" s="237" t="s">
        <v>90</v>
      </c>
      <c r="C371" s="235">
        <f>SUM(C372:C378)</f>
        <v>0</v>
      </c>
      <c r="D371" s="234"/>
    </row>
    <row r="372" s="213" customFormat="1" ht="15" customHeight="1" spans="1:4">
      <c r="A372" s="236">
        <v>2040904</v>
      </c>
      <c r="B372" s="237" t="s">
        <v>307</v>
      </c>
      <c r="C372" s="235"/>
      <c r="D372" s="234"/>
    </row>
    <row r="373" s="213" customFormat="1" ht="15" customHeight="1" spans="1:4">
      <c r="A373" s="236">
        <v>2040905</v>
      </c>
      <c r="B373" s="237" t="s">
        <v>308</v>
      </c>
      <c r="C373" s="235"/>
      <c r="D373" s="234"/>
    </row>
    <row r="374" s="213" customFormat="1" ht="15" customHeight="1" spans="1:4">
      <c r="A374" s="236">
        <v>2040950</v>
      </c>
      <c r="B374" s="237" t="s">
        <v>97</v>
      </c>
      <c r="C374" s="235"/>
      <c r="D374" s="234"/>
    </row>
    <row r="375" s="213" customFormat="1" ht="15" customHeight="1" spans="1:4">
      <c r="A375" s="236">
        <v>2040999</v>
      </c>
      <c r="B375" s="237" t="s">
        <v>309</v>
      </c>
      <c r="C375" s="235"/>
      <c r="D375" s="234"/>
    </row>
    <row r="376" s="213" customFormat="1" ht="15" customHeight="1" spans="1:4">
      <c r="A376" s="236">
        <v>20410</v>
      </c>
      <c r="B376" s="240" t="s">
        <v>310</v>
      </c>
      <c r="C376" s="235"/>
      <c r="D376" s="234">
        <f>SUM(D377:D381)</f>
        <v>0</v>
      </c>
    </row>
    <row r="377" s="213" customFormat="1" ht="15" customHeight="1" spans="1:4">
      <c r="A377" s="236">
        <v>2041001</v>
      </c>
      <c r="B377" s="237" t="s">
        <v>88</v>
      </c>
      <c r="C377" s="235"/>
      <c r="D377" s="234"/>
    </row>
    <row r="378" s="213" customFormat="1" ht="15" customHeight="1" spans="1:4">
      <c r="A378" s="236">
        <v>2041002</v>
      </c>
      <c r="B378" s="237" t="s">
        <v>89</v>
      </c>
      <c r="C378" s="235"/>
      <c r="D378" s="234"/>
    </row>
    <row r="379" s="213" customFormat="1" ht="15" customHeight="1" spans="1:4">
      <c r="A379" s="236">
        <v>2041006</v>
      </c>
      <c r="B379" s="237" t="s">
        <v>129</v>
      </c>
      <c r="C379" s="235">
        <f>SUM(C380:C384)</f>
        <v>0</v>
      </c>
      <c r="D379" s="234"/>
    </row>
    <row r="380" s="213" customFormat="1" ht="15" customHeight="1" spans="1:4">
      <c r="A380" s="236">
        <v>2041007</v>
      </c>
      <c r="B380" s="237" t="s">
        <v>311</v>
      </c>
      <c r="C380" s="235"/>
      <c r="D380" s="234"/>
    </row>
    <row r="381" s="213" customFormat="1" ht="15" customHeight="1" spans="1:4">
      <c r="A381" s="236">
        <v>2041099</v>
      </c>
      <c r="B381" s="237" t="s">
        <v>312</v>
      </c>
      <c r="C381" s="235"/>
      <c r="D381" s="234"/>
    </row>
    <row r="382" s="213" customFormat="1" ht="15" customHeight="1" spans="1:4">
      <c r="A382" s="236">
        <v>20499</v>
      </c>
      <c r="B382" s="240" t="s">
        <v>313</v>
      </c>
      <c r="C382" s="235"/>
      <c r="D382" s="234">
        <f>D383+D384</f>
        <v>0</v>
      </c>
    </row>
    <row r="383" s="213" customFormat="1" ht="15" customHeight="1" spans="1:4">
      <c r="A383" s="236">
        <v>2049902</v>
      </c>
      <c r="B383" s="237" t="s">
        <v>314</v>
      </c>
      <c r="C383" s="235"/>
      <c r="D383" s="234"/>
    </row>
    <row r="384" s="213" customFormat="1" ht="15" customHeight="1" spans="1:4">
      <c r="A384" s="236">
        <v>2049999</v>
      </c>
      <c r="B384" s="237" t="s">
        <v>315</v>
      </c>
      <c r="C384" s="235"/>
      <c r="D384" s="234"/>
    </row>
    <row r="385" s="213" customFormat="1" ht="15" customHeight="1" spans="1:4">
      <c r="A385" s="236">
        <v>205</v>
      </c>
      <c r="B385" s="240" t="s">
        <v>316</v>
      </c>
      <c r="C385" s="235">
        <f>C386+C387</f>
        <v>0</v>
      </c>
      <c r="D385" s="234">
        <f>D386+D391+D398+D404+D410+D414+D418+D422+D428+D435</f>
        <v>0</v>
      </c>
    </row>
    <row r="386" s="213" customFormat="1" ht="15" customHeight="1" spans="1:4">
      <c r="A386" s="236">
        <v>20501</v>
      </c>
      <c r="B386" s="240" t="s">
        <v>317</v>
      </c>
      <c r="C386" s="235"/>
      <c r="D386" s="234">
        <f>SUM(D387:D390)</f>
        <v>0</v>
      </c>
    </row>
    <row r="387" s="213" customFormat="1" ht="15" customHeight="1" spans="1:4">
      <c r="A387" s="236">
        <v>2050101</v>
      </c>
      <c r="B387" s="237" t="s">
        <v>88</v>
      </c>
      <c r="C387" s="235"/>
      <c r="D387" s="234"/>
    </row>
    <row r="388" s="213" customFormat="1" ht="15" customHeight="1" spans="1:4">
      <c r="A388" s="236">
        <v>2050102</v>
      </c>
      <c r="B388" s="237" t="s">
        <v>89</v>
      </c>
      <c r="C388" s="235">
        <f>C389+C394+C401+C407+C413+C417+C421+C425+C431+C438</f>
        <v>0</v>
      </c>
      <c r="D388" s="234"/>
    </row>
    <row r="389" s="213" customFormat="1" ht="15" customHeight="1" spans="1:4">
      <c r="A389" s="236">
        <v>2050103</v>
      </c>
      <c r="B389" s="237" t="s">
        <v>90</v>
      </c>
      <c r="C389" s="235">
        <f>SUM(C390:C393)</f>
        <v>0</v>
      </c>
      <c r="D389" s="234"/>
    </row>
    <row r="390" s="213" customFormat="1" ht="15" customHeight="1" spans="1:4">
      <c r="A390" s="236">
        <v>2050199</v>
      </c>
      <c r="B390" s="237" t="s">
        <v>318</v>
      </c>
      <c r="C390" s="235"/>
      <c r="D390" s="234"/>
    </row>
    <row r="391" s="213" customFormat="1" ht="15" customHeight="1" spans="1:4">
      <c r="A391" s="236">
        <v>20502</v>
      </c>
      <c r="B391" s="240" t="s">
        <v>319</v>
      </c>
      <c r="C391" s="235"/>
      <c r="D391" s="234">
        <f>SUM(D392:D397)</f>
        <v>0</v>
      </c>
    </row>
    <row r="392" s="213" customFormat="1" ht="15" customHeight="1" spans="1:4">
      <c r="A392" s="236">
        <v>2050201</v>
      </c>
      <c r="B392" s="237" t="s">
        <v>320</v>
      </c>
      <c r="C392" s="235"/>
      <c r="D392" s="234"/>
    </row>
    <row r="393" s="213" customFormat="1" ht="15" customHeight="1" spans="1:4">
      <c r="A393" s="236">
        <v>2050202</v>
      </c>
      <c r="B393" s="237" t="s">
        <v>321</v>
      </c>
      <c r="C393" s="235"/>
      <c r="D393" s="234"/>
    </row>
    <row r="394" s="213" customFormat="1" ht="15" customHeight="1" spans="1:4">
      <c r="A394" s="236">
        <v>2050203</v>
      </c>
      <c r="B394" s="237" t="s">
        <v>322</v>
      </c>
      <c r="C394" s="235">
        <f>SUM(C395:C400)</f>
        <v>0</v>
      </c>
      <c r="D394" s="234"/>
    </row>
    <row r="395" s="213" customFormat="1" ht="15" customHeight="1" spans="1:4">
      <c r="A395" s="236">
        <v>2050204</v>
      </c>
      <c r="B395" s="237" t="s">
        <v>323</v>
      </c>
      <c r="C395" s="235"/>
      <c r="D395" s="234"/>
    </row>
    <row r="396" s="213" customFormat="1" ht="15" customHeight="1" spans="1:4">
      <c r="A396" s="236">
        <v>2050205</v>
      </c>
      <c r="B396" s="237" t="s">
        <v>324</v>
      </c>
      <c r="C396" s="235"/>
      <c r="D396" s="234"/>
    </row>
    <row r="397" s="213" customFormat="1" ht="15" customHeight="1" spans="1:4">
      <c r="A397" s="236">
        <v>2050299</v>
      </c>
      <c r="B397" s="237" t="s">
        <v>325</v>
      </c>
      <c r="C397" s="235"/>
      <c r="D397" s="234"/>
    </row>
    <row r="398" s="213" customFormat="1" ht="15" customHeight="1" spans="1:4">
      <c r="A398" s="236">
        <v>20503</v>
      </c>
      <c r="B398" s="240" t="s">
        <v>326</v>
      </c>
      <c r="C398" s="235"/>
      <c r="D398" s="234">
        <f>SUM(D399:D403)</f>
        <v>0</v>
      </c>
    </row>
    <row r="399" s="213" customFormat="1" ht="15" customHeight="1" spans="1:4">
      <c r="A399" s="236">
        <v>2050301</v>
      </c>
      <c r="B399" s="237" t="s">
        <v>327</v>
      </c>
      <c r="C399" s="235"/>
      <c r="D399" s="234"/>
    </row>
    <row r="400" s="213" customFormat="1" ht="15" customHeight="1" spans="1:4">
      <c r="A400" s="236">
        <v>2050302</v>
      </c>
      <c r="B400" s="237" t="s">
        <v>328</v>
      </c>
      <c r="C400" s="235"/>
      <c r="D400" s="234"/>
    </row>
    <row r="401" s="213" customFormat="1" ht="15" customHeight="1" spans="1:4">
      <c r="A401" s="236">
        <v>2050303</v>
      </c>
      <c r="B401" s="237" t="s">
        <v>329</v>
      </c>
      <c r="C401" s="235">
        <f>SUM(C402:C406)</f>
        <v>0</v>
      </c>
      <c r="D401" s="234"/>
    </row>
    <row r="402" s="213" customFormat="1" ht="15" customHeight="1" spans="1:4">
      <c r="A402" s="236">
        <v>2050305</v>
      </c>
      <c r="B402" s="237" t="s">
        <v>330</v>
      </c>
      <c r="C402" s="235"/>
      <c r="D402" s="234"/>
    </row>
    <row r="403" s="213" customFormat="1" ht="15" customHeight="1" spans="1:4">
      <c r="A403" s="236">
        <v>2050399</v>
      </c>
      <c r="B403" s="237" t="s">
        <v>331</v>
      </c>
      <c r="C403" s="235"/>
      <c r="D403" s="234"/>
    </row>
    <row r="404" s="213" customFormat="1" ht="15" customHeight="1" spans="1:4">
      <c r="A404" s="236">
        <v>20504</v>
      </c>
      <c r="B404" s="240" t="s">
        <v>332</v>
      </c>
      <c r="C404" s="235"/>
      <c r="D404" s="234">
        <f>SUM(D405:D409)</f>
        <v>0</v>
      </c>
    </row>
    <row r="405" s="213" customFormat="1" ht="15" customHeight="1" spans="1:4">
      <c r="A405" s="236">
        <v>2050401</v>
      </c>
      <c r="B405" s="237" t="s">
        <v>333</v>
      </c>
      <c r="C405" s="235"/>
      <c r="D405" s="234"/>
    </row>
    <row r="406" s="213" customFormat="1" ht="15" customHeight="1" spans="1:4">
      <c r="A406" s="236">
        <v>2050402</v>
      </c>
      <c r="B406" s="237" t="s">
        <v>334</v>
      </c>
      <c r="C406" s="235"/>
      <c r="D406" s="234"/>
    </row>
    <row r="407" s="213" customFormat="1" ht="15" customHeight="1" spans="1:4">
      <c r="A407" s="236">
        <v>2050403</v>
      </c>
      <c r="B407" s="237" t="s">
        <v>335</v>
      </c>
      <c r="C407" s="235">
        <f>SUM(C408:C412)</f>
        <v>0</v>
      </c>
      <c r="D407" s="234"/>
    </row>
    <row r="408" s="213" customFormat="1" ht="15" customHeight="1" spans="1:4">
      <c r="A408" s="236">
        <v>2050404</v>
      </c>
      <c r="B408" s="237" t="s">
        <v>336</v>
      </c>
      <c r="C408" s="235"/>
      <c r="D408" s="234"/>
    </row>
    <row r="409" s="213" customFormat="1" ht="15" customHeight="1" spans="1:4">
      <c r="A409" s="236">
        <v>2050499</v>
      </c>
      <c r="B409" s="237" t="s">
        <v>337</v>
      </c>
      <c r="C409" s="235"/>
      <c r="D409" s="234"/>
    </row>
    <row r="410" s="213" customFormat="1" ht="15" customHeight="1" spans="1:4">
      <c r="A410" s="236">
        <v>20505</v>
      </c>
      <c r="B410" s="240" t="s">
        <v>338</v>
      </c>
      <c r="C410" s="235"/>
      <c r="D410" s="234">
        <f>SUM(D411:D413)</f>
        <v>0</v>
      </c>
    </row>
    <row r="411" s="213" customFormat="1" ht="15" customHeight="1" spans="1:4">
      <c r="A411" s="236">
        <v>2050501</v>
      </c>
      <c r="B411" s="237" t="s">
        <v>339</v>
      </c>
      <c r="C411" s="235"/>
      <c r="D411" s="234"/>
    </row>
    <row r="412" s="213" customFormat="1" ht="15" customHeight="1" spans="1:4">
      <c r="A412" s="236">
        <v>2050502</v>
      </c>
      <c r="B412" s="237" t="s">
        <v>340</v>
      </c>
      <c r="C412" s="235"/>
      <c r="D412" s="234"/>
    </row>
    <row r="413" s="213" customFormat="1" ht="15" customHeight="1" spans="1:4">
      <c r="A413" s="236">
        <v>2050599</v>
      </c>
      <c r="B413" s="237" t="s">
        <v>341</v>
      </c>
      <c r="C413" s="235">
        <f>SUM(C414:C416)</f>
        <v>0</v>
      </c>
      <c r="D413" s="234"/>
    </row>
    <row r="414" s="213" customFormat="1" ht="15" customHeight="1" spans="1:4">
      <c r="A414" s="236">
        <v>20506</v>
      </c>
      <c r="B414" s="240" t="s">
        <v>342</v>
      </c>
      <c r="C414" s="235"/>
      <c r="D414" s="234">
        <f>SUM(D415:D417)</f>
        <v>0</v>
      </c>
    </row>
    <row r="415" s="213" customFormat="1" ht="15" customHeight="1" spans="1:4">
      <c r="A415" s="236">
        <v>2050601</v>
      </c>
      <c r="B415" s="237" t="s">
        <v>343</v>
      </c>
      <c r="C415" s="235"/>
      <c r="D415" s="234"/>
    </row>
    <row r="416" s="213" customFormat="1" ht="15" customHeight="1" spans="1:4">
      <c r="A416" s="236">
        <v>2050602</v>
      </c>
      <c r="B416" s="237" t="s">
        <v>344</v>
      </c>
      <c r="C416" s="235"/>
      <c r="D416" s="234"/>
    </row>
    <row r="417" s="213" customFormat="1" ht="15" customHeight="1" spans="1:4">
      <c r="A417" s="236">
        <v>2050699</v>
      </c>
      <c r="B417" s="237" t="s">
        <v>345</v>
      </c>
      <c r="C417" s="235">
        <f>SUM(C418:C420)</f>
        <v>0</v>
      </c>
      <c r="D417" s="234"/>
    </row>
    <row r="418" s="213" customFormat="1" ht="15" customHeight="1" spans="1:4">
      <c r="A418" s="236">
        <v>20507</v>
      </c>
      <c r="B418" s="240" t="s">
        <v>346</v>
      </c>
      <c r="C418" s="235"/>
      <c r="D418" s="234">
        <f>SUM(D419:D421)</f>
        <v>0</v>
      </c>
    </row>
    <row r="419" s="213" customFormat="1" ht="15" customHeight="1" spans="1:4">
      <c r="A419" s="236">
        <v>2050701</v>
      </c>
      <c r="B419" s="237" t="s">
        <v>347</v>
      </c>
      <c r="C419" s="235"/>
      <c r="D419" s="234"/>
    </row>
    <row r="420" s="213" customFormat="1" ht="15" customHeight="1" spans="1:4">
      <c r="A420" s="236">
        <v>2050702</v>
      </c>
      <c r="B420" s="237" t="s">
        <v>348</v>
      </c>
      <c r="C420" s="235"/>
      <c r="D420" s="234"/>
    </row>
    <row r="421" s="213" customFormat="1" ht="15" customHeight="1" spans="1:4">
      <c r="A421" s="236">
        <v>2050799</v>
      </c>
      <c r="B421" s="237" t="s">
        <v>349</v>
      </c>
      <c r="C421" s="235">
        <f>SUM(C422:C424)</f>
        <v>0</v>
      </c>
      <c r="D421" s="234"/>
    </row>
    <row r="422" s="213" customFormat="1" ht="15" customHeight="1" spans="1:4">
      <c r="A422" s="236">
        <v>20508</v>
      </c>
      <c r="B422" s="240" t="s">
        <v>350</v>
      </c>
      <c r="C422" s="235"/>
      <c r="D422" s="234">
        <f>SUM(D423:D427)</f>
        <v>0</v>
      </c>
    </row>
    <row r="423" s="213" customFormat="1" ht="15" customHeight="1" spans="1:4">
      <c r="A423" s="236">
        <v>2050801</v>
      </c>
      <c r="B423" s="237" t="s">
        <v>351</v>
      </c>
      <c r="C423" s="235"/>
      <c r="D423" s="234"/>
    </row>
    <row r="424" s="213" customFormat="1" ht="15" customHeight="1" spans="1:4">
      <c r="A424" s="236">
        <v>2050802</v>
      </c>
      <c r="B424" s="237" t="s">
        <v>352</v>
      </c>
      <c r="C424" s="235"/>
      <c r="D424" s="234"/>
    </row>
    <row r="425" s="213" customFormat="1" ht="15" customHeight="1" spans="1:4">
      <c r="A425" s="236">
        <v>2050803</v>
      </c>
      <c r="B425" s="237" t="s">
        <v>353</v>
      </c>
      <c r="C425" s="235">
        <f>SUM(C426:C430)</f>
        <v>0</v>
      </c>
      <c r="D425" s="234"/>
    </row>
    <row r="426" s="213" customFormat="1" ht="15" customHeight="1" spans="1:4">
      <c r="A426" s="236">
        <v>2050804</v>
      </c>
      <c r="B426" s="237" t="s">
        <v>354</v>
      </c>
      <c r="C426" s="235"/>
      <c r="D426" s="234"/>
    </row>
    <row r="427" s="213" customFormat="1" ht="15" customHeight="1" spans="1:4">
      <c r="A427" s="236">
        <v>2050899</v>
      </c>
      <c r="B427" s="237" t="s">
        <v>355</v>
      </c>
      <c r="C427" s="235"/>
      <c r="D427" s="234"/>
    </row>
    <row r="428" s="213" customFormat="1" ht="15" customHeight="1" spans="1:4">
      <c r="A428" s="236">
        <v>20509</v>
      </c>
      <c r="B428" s="240" t="s">
        <v>356</v>
      </c>
      <c r="C428" s="235"/>
      <c r="D428" s="234">
        <f>SUM(D429:D434)</f>
        <v>0</v>
      </c>
    </row>
    <row r="429" s="213" customFormat="1" ht="15" customHeight="1" spans="1:4">
      <c r="A429" s="236">
        <v>2050901</v>
      </c>
      <c r="B429" s="237" t="s">
        <v>357</v>
      </c>
      <c r="C429" s="235"/>
      <c r="D429" s="234"/>
    </row>
    <row r="430" s="213" customFormat="1" ht="15" customHeight="1" spans="1:4">
      <c r="A430" s="236">
        <v>2050902</v>
      </c>
      <c r="B430" s="237" t="s">
        <v>358</v>
      </c>
      <c r="C430" s="235"/>
      <c r="D430" s="234"/>
    </row>
    <row r="431" s="213" customFormat="1" ht="15" customHeight="1" spans="1:4">
      <c r="A431" s="236">
        <v>2050903</v>
      </c>
      <c r="B431" s="237" t="s">
        <v>359</v>
      </c>
      <c r="C431" s="235">
        <f>SUM(C432:C437)</f>
        <v>0</v>
      </c>
      <c r="D431" s="234"/>
    </row>
    <row r="432" s="213" customFormat="1" ht="15" customHeight="1" spans="1:4">
      <c r="A432" s="236">
        <v>2050904</v>
      </c>
      <c r="B432" s="237" t="s">
        <v>360</v>
      </c>
      <c r="C432" s="235"/>
      <c r="D432" s="234"/>
    </row>
    <row r="433" s="213" customFormat="1" ht="15" customHeight="1" spans="1:4">
      <c r="A433" s="236">
        <v>2050905</v>
      </c>
      <c r="B433" s="237" t="s">
        <v>361</v>
      </c>
      <c r="C433" s="235"/>
      <c r="D433" s="234"/>
    </row>
    <row r="434" s="213" customFormat="1" ht="15" customHeight="1" spans="1:4">
      <c r="A434" s="236">
        <v>2050999</v>
      </c>
      <c r="B434" s="237" t="s">
        <v>362</v>
      </c>
      <c r="C434" s="235"/>
      <c r="D434" s="234"/>
    </row>
    <row r="435" s="213" customFormat="1" ht="15" customHeight="1" spans="1:4">
      <c r="A435" s="236">
        <v>20599</v>
      </c>
      <c r="B435" s="240" t="s">
        <v>363</v>
      </c>
      <c r="C435" s="235"/>
      <c r="D435" s="234">
        <f>D436</f>
        <v>0</v>
      </c>
    </row>
    <row r="436" s="213" customFormat="1" ht="15" customHeight="1" spans="1:4">
      <c r="A436" s="236">
        <v>2059999</v>
      </c>
      <c r="B436" s="237" t="s">
        <v>364</v>
      </c>
      <c r="C436" s="235"/>
      <c r="D436" s="234"/>
    </row>
    <row r="437" s="213" customFormat="1" ht="15" customHeight="1" spans="1:4">
      <c r="A437" s="236">
        <v>206</v>
      </c>
      <c r="B437" s="240" t="s">
        <v>365</v>
      </c>
      <c r="C437" s="235"/>
      <c r="D437" s="234">
        <f>SUM(D438,D443,D452,D458,D463,D468,D473,D480,D484,D488)</f>
        <v>0</v>
      </c>
    </row>
    <row r="438" s="213" customFormat="1" ht="15" customHeight="1" spans="1:4">
      <c r="A438" s="236">
        <v>20601</v>
      </c>
      <c r="B438" s="240" t="s">
        <v>366</v>
      </c>
      <c r="C438" s="235">
        <f>C439</f>
        <v>0</v>
      </c>
      <c r="D438" s="234">
        <f>SUM(D439:D442)</f>
        <v>0</v>
      </c>
    </row>
    <row r="439" s="213" customFormat="1" ht="15" customHeight="1" spans="1:4">
      <c r="A439" s="236">
        <v>2060101</v>
      </c>
      <c r="B439" s="237" t="s">
        <v>88</v>
      </c>
      <c r="C439" s="235"/>
      <c r="D439" s="234"/>
    </row>
    <row r="440" s="213" customFormat="1" ht="15" customHeight="1" spans="1:4">
      <c r="A440" s="236">
        <v>2060102</v>
      </c>
      <c r="B440" s="237" t="s">
        <v>89</v>
      </c>
      <c r="C440" s="235">
        <f>SUM(C441,C446,C455,C461,C466,C471,C476,C483,C487,C491)</f>
        <v>0</v>
      </c>
      <c r="D440" s="234"/>
    </row>
    <row r="441" s="213" customFormat="1" ht="15" customHeight="1" spans="1:4">
      <c r="A441" s="236">
        <v>2060103</v>
      </c>
      <c r="B441" s="237" t="s">
        <v>90</v>
      </c>
      <c r="C441" s="235">
        <f>SUM(C442:C445)</f>
        <v>0</v>
      </c>
      <c r="D441" s="234"/>
    </row>
    <row r="442" s="213" customFormat="1" ht="15" customHeight="1" spans="1:4">
      <c r="A442" s="236">
        <v>2060199</v>
      </c>
      <c r="B442" s="237" t="s">
        <v>367</v>
      </c>
      <c r="C442" s="235"/>
      <c r="D442" s="234"/>
    </row>
    <row r="443" s="213" customFormat="1" ht="15" customHeight="1" spans="1:4">
      <c r="A443" s="236">
        <v>20602</v>
      </c>
      <c r="B443" s="240" t="s">
        <v>368</v>
      </c>
      <c r="C443" s="235"/>
      <c r="D443" s="234">
        <f>SUM(D444:D451)</f>
        <v>0</v>
      </c>
    </row>
    <row r="444" s="213" customFormat="1" ht="15" customHeight="1" spans="1:4">
      <c r="A444" s="236">
        <v>2060201</v>
      </c>
      <c r="B444" s="237" t="s">
        <v>369</v>
      </c>
      <c r="C444" s="235"/>
      <c r="D444" s="234"/>
    </row>
    <row r="445" s="213" customFormat="1" ht="15" customHeight="1" spans="1:4">
      <c r="A445" s="236">
        <v>2060203</v>
      </c>
      <c r="B445" s="237" t="s">
        <v>370</v>
      </c>
      <c r="C445" s="235"/>
      <c r="D445" s="234"/>
    </row>
    <row r="446" s="213" customFormat="1" ht="15" customHeight="1" spans="1:4">
      <c r="A446" s="236">
        <v>2060204</v>
      </c>
      <c r="B446" s="237" t="s">
        <v>371</v>
      </c>
      <c r="C446" s="235">
        <f>SUM(C447:C454)</f>
        <v>0</v>
      </c>
      <c r="D446" s="234"/>
    </row>
    <row r="447" s="213" customFormat="1" ht="15" customHeight="1" spans="1:4">
      <c r="A447" s="236">
        <v>2060205</v>
      </c>
      <c r="B447" s="237" t="s">
        <v>372</v>
      </c>
      <c r="C447" s="235"/>
      <c r="D447" s="234"/>
    </row>
    <row r="448" s="213" customFormat="1" ht="15" customHeight="1" spans="1:4">
      <c r="A448" s="236">
        <v>2060206</v>
      </c>
      <c r="B448" s="237" t="s">
        <v>373</v>
      </c>
      <c r="C448" s="235"/>
      <c r="D448" s="234"/>
    </row>
    <row r="449" s="213" customFormat="1" ht="15" customHeight="1" spans="1:4">
      <c r="A449" s="236">
        <v>2060207</v>
      </c>
      <c r="B449" s="237" t="s">
        <v>374</v>
      </c>
      <c r="C449" s="235"/>
      <c r="D449" s="234"/>
    </row>
    <row r="450" s="213" customFormat="1" ht="15" customHeight="1" spans="1:4">
      <c r="A450" s="236">
        <v>2060208</v>
      </c>
      <c r="B450" s="237" t="s">
        <v>375</v>
      </c>
      <c r="C450" s="235"/>
      <c r="D450" s="234"/>
    </row>
    <row r="451" s="213" customFormat="1" ht="15" customHeight="1" spans="1:4">
      <c r="A451" s="236">
        <v>2060299</v>
      </c>
      <c r="B451" s="237" t="s">
        <v>376</v>
      </c>
      <c r="C451" s="235"/>
      <c r="D451" s="234"/>
    </row>
    <row r="452" s="213" customFormat="1" ht="15" customHeight="1" spans="1:4">
      <c r="A452" s="236">
        <v>20603</v>
      </c>
      <c r="B452" s="240" t="s">
        <v>377</v>
      </c>
      <c r="C452" s="235"/>
      <c r="D452" s="234">
        <f>SUM(D453:D457)</f>
        <v>0</v>
      </c>
    </row>
    <row r="453" s="213" customFormat="1" ht="15" customHeight="1" spans="1:4">
      <c r="A453" s="236">
        <v>2060301</v>
      </c>
      <c r="B453" s="237" t="s">
        <v>369</v>
      </c>
      <c r="C453" s="235"/>
      <c r="D453" s="234"/>
    </row>
    <row r="454" s="213" customFormat="1" ht="15" customHeight="1" spans="1:4">
      <c r="A454" s="236">
        <v>2060302</v>
      </c>
      <c r="B454" s="237" t="s">
        <v>378</v>
      </c>
      <c r="C454" s="235"/>
      <c r="D454" s="234"/>
    </row>
    <row r="455" s="213" customFormat="1" ht="15" customHeight="1" spans="1:4">
      <c r="A455" s="244">
        <v>2060303</v>
      </c>
      <c r="B455" s="245" t="s">
        <v>379</v>
      </c>
      <c r="C455" s="235">
        <f>SUM(C456:C460)</f>
        <v>0</v>
      </c>
      <c r="D455" s="234"/>
    </row>
    <row r="456" s="213" customFormat="1" ht="15" customHeight="1" spans="1:4">
      <c r="A456" s="236">
        <v>2060304</v>
      </c>
      <c r="B456" s="237" t="s">
        <v>380</v>
      </c>
      <c r="C456" s="235"/>
      <c r="D456" s="234"/>
    </row>
    <row r="457" s="213" customFormat="1" ht="15" customHeight="1" spans="1:4">
      <c r="A457" s="236">
        <v>2060399</v>
      </c>
      <c r="B457" s="237" t="s">
        <v>381</v>
      </c>
      <c r="C457" s="235"/>
      <c r="D457" s="234"/>
    </row>
    <row r="458" s="213" customFormat="1" ht="15" customHeight="1" spans="1:4">
      <c r="A458" s="236">
        <v>20604</v>
      </c>
      <c r="B458" s="240" t="s">
        <v>382</v>
      </c>
      <c r="C458" s="235"/>
      <c r="D458" s="234">
        <f>SUM(D459:D462)</f>
        <v>0</v>
      </c>
    </row>
    <row r="459" s="213" customFormat="1" ht="15" customHeight="1" spans="1:4">
      <c r="A459" s="236">
        <v>2060401</v>
      </c>
      <c r="B459" s="237" t="s">
        <v>369</v>
      </c>
      <c r="C459" s="235"/>
      <c r="D459" s="234"/>
    </row>
    <row r="460" s="213" customFormat="1" ht="15" customHeight="1" spans="1:4">
      <c r="A460" s="236">
        <v>2060404</v>
      </c>
      <c r="B460" s="237" t="s">
        <v>383</v>
      </c>
      <c r="C460" s="235"/>
      <c r="D460" s="234"/>
    </row>
    <row r="461" s="213" customFormat="1" ht="15" customHeight="1" spans="1:4">
      <c r="A461" s="236">
        <v>2060405</v>
      </c>
      <c r="B461" s="237" t="s">
        <v>384</v>
      </c>
      <c r="C461" s="235">
        <f>SUM(C462:C465)</f>
        <v>0</v>
      </c>
      <c r="D461" s="234"/>
    </row>
    <row r="462" s="213" customFormat="1" ht="15" customHeight="1" spans="1:4">
      <c r="A462" s="236">
        <v>2060499</v>
      </c>
      <c r="B462" s="237" t="s">
        <v>385</v>
      </c>
      <c r="C462" s="235"/>
      <c r="D462" s="234"/>
    </row>
    <row r="463" s="213" customFormat="1" ht="15" customHeight="1" spans="1:4">
      <c r="A463" s="236">
        <v>20605</v>
      </c>
      <c r="B463" s="240" t="s">
        <v>386</v>
      </c>
      <c r="C463" s="235"/>
      <c r="D463" s="234">
        <f>SUM(D464:D467)</f>
        <v>0</v>
      </c>
    </row>
    <row r="464" s="213" customFormat="1" ht="15" customHeight="1" spans="1:4">
      <c r="A464" s="236">
        <v>2060501</v>
      </c>
      <c r="B464" s="237" t="s">
        <v>369</v>
      </c>
      <c r="C464" s="235"/>
      <c r="D464" s="234"/>
    </row>
    <row r="465" s="213" customFormat="1" ht="15" customHeight="1" spans="1:4">
      <c r="A465" s="236">
        <v>2060502</v>
      </c>
      <c r="B465" s="237" t="s">
        <v>387</v>
      </c>
      <c r="C465" s="235"/>
      <c r="D465" s="234"/>
    </row>
    <row r="466" s="213" customFormat="1" ht="15" customHeight="1" spans="1:4">
      <c r="A466" s="236">
        <v>2060503</v>
      </c>
      <c r="B466" s="237" t="s">
        <v>388</v>
      </c>
      <c r="C466" s="235">
        <f>SUM(C467:C470)</f>
        <v>0</v>
      </c>
      <c r="D466" s="234"/>
    </row>
    <row r="467" s="213" customFormat="1" ht="15" customHeight="1" spans="1:4">
      <c r="A467" s="236">
        <v>2060599</v>
      </c>
      <c r="B467" s="237" t="s">
        <v>389</v>
      </c>
      <c r="C467" s="235"/>
      <c r="D467" s="234"/>
    </row>
    <row r="468" s="213" customFormat="1" ht="15" customHeight="1" spans="1:4">
      <c r="A468" s="236">
        <v>20606</v>
      </c>
      <c r="B468" s="240" t="s">
        <v>390</v>
      </c>
      <c r="C468" s="235"/>
      <c r="D468" s="234">
        <f>SUM(D469:D472)</f>
        <v>0</v>
      </c>
    </row>
    <row r="469" s="213" customFormat="1" ht="15" customHeight="1" spans="1:4">
      <c r="A469" s="236">
        <v>2060601</v>
      </c>
      <c r="B469" s="237" t="s">
        <v>391</v>
      </c>
      <c r="C469" s="235"/>
      <c r="D469" s="234"/>
    </row>
    <row r="470" s="213" customFormat="1" ht="15" customHeight="1" spans="1:4">
      <c r="A470" s="236">
        <v>2060602</v>
      </c>
      <c r="B470" s="237" t="s">
        <v>392</v>
      </c>
      <c r="C470" s="235"/>
      <c r="D470" s="234"/>
    </row>
    <row r="471" s="213" customFormat="1" ht="15" customHeight="1" spans="1:4">
      <c r="A471" s="236">
        <v>2060603</v>
      </c>
      <c r="B471" s="237" t="s">
        <v>393</v>
      </c>
      <c r="C471" s="235">
        <f>SUM(C472:C475)</f>
        <v>0</v>
      </c>
      <c r="D471" s="234"/>
    </row>
    <row r="472" s="213" customFormat="1" ht="15" customHeight="1" spans="1:4">
      <c r="A472" s="236">
        <v>2060699</v>
      </c>
      <c r="B472" s="237" t="s">
        <v>394</v>
      </c>
      <c r="C472" s="235"/>
      <c r="D472" s="234"/>
    </row>
    <row r="473" s="213" customFormat="1" ht="15" customHeight="1" spans="1:4">
      <c r="A473" s="236">
        <v>20607</v>
      </c>
      <c r="B473" s="240" t="s">
        <v>395</v>
      </c>
      <c r="C473" s="235"/>
      <c r="D473" s="234">
        <f>SUM(D474:D479)</f>
        <v>0</v>
      </c>
    </row>
    <row r="474" s="213" customFormat="1" ht="15" customHeight="1" spans="1:4">
      <c r="A474" s="236">
        <v>2060701</v>
      </c>
      <c r="B474" s="237" t="s">
        <v>369</v>
      </c>
      <c r="C474" s="235"/>
      <c r="D474" s="234"/>
    </row>
    <row r="475" s="213" customFormat="1" ht="15" customHeight="1" spans="1:4">
      <c r="A475" s="236">
        <v>2060702</v>
      </c>
      <c r="B475" s="237" t="s">
        <v>396</v>
      </c>
      <c r="C475" s="235"/>
      <c r="D475" s="234"/>
    </row>
    <row r="476" s="213" customFormat="1" ht="15" customHeight="1" spans="1:4">
      <c r="A476" s="236">
        <v>2060703</v>
      </c>
      <c r="B476" s="237" t="s">
        <v>397</v>
      </c>
      <c r="C476" s="235">
        <f>SUM(C477:C482)</f>
        <v>0</v>
      </c>
      <c r="D476" s="234"/>
    </row>
    <row r="477" s="213" customFormat="1" ht="15" customHeight="1" spans="1:4">
      <c r="A477" s="236">
        <v>2060704</v>
      </c>
      <c r="B477" s="237" t="s">
        <v>398</v>
      </c>
      <c r="C477" s="235"/>
      <c r="D477" s="234"/>
    </row>
    <row r="478" s="213" customFormat="1" ht="15" customHeight="1" spans="1:4">
      <c r="A478" s="236">
        <v>2060705</v>
      </c>
      <c r="B478" s="237" t="s">
        <v>399</v>
      </c>
      <c r="C478" s="235"/>
      <c r="D478" s="234"/>
    </row>
    <row r="479" s="213" customFormat="1" ht="15" customHeight="1" spans="1:4">
      <c r="A479" s="236">
        <v>2060799</v>
      </c>
      <c r="B479" s="237" t="s">
        <v>400</v>
      </c>
      <c r="C479" s="235"/>
      <c r="D479" s="234"/>
    </row>
    <row r="480" s="213" customFormat="1" ht="15" customHeight="1" spans="1:4">
      <c r="A480" s="236">
        <v>20608</v>
      </c>
      <c r="B480" s="240" t="s">
        <v>401</v>
      </c>
      <c r="C480" s="235"/>
      <c r="D480" s="234">
        <f>SUM(D481:D483)</f>
        <v>0</v>
      </c>
    </row>
    <row r="481" s="213" customFormat="1" ht="15" customHeight="1" spans="1:4">
      <c r="A481" s="236">
        <v>2060801</v>
      </c>
      <c r="B481" s="237" t="s">
        <v>402</v>
      </c>
      <c r="C481" s="235"/>
      <c r="D481" s="234"/>
    </row>
    <row r="482" s="213" customFormat="1" ht="15" customHeight="1" spans="1:4">
      <c r="A482" s="236">
        <v>2060802</v>
      </c>
      <c r="B482" s="237" t="s">
        <v>403</v>
      </c>
      <c r="C482" s="235"/>
      <c r="D482" s="234"/>
    </row>
    <row r="483" s="213" customFormat="1" ht="15" customHeight="1" spans="1:4">
      <c r="A483" s="236">
        <v>2060899</v>
      </c>
      <c r="B483" s="237" t="s">
        <v>404</v>
      </c>
      <c r="C483" s="235">
        <f>SUM(C484:C486)</f>
        <v>0</v>
      </c>
      <c r="D483" s="234"/>
    </row>
    <row r="484" s="213" customFormat="1" ht="15" customHeight="1" spans="1:4">
      <c r="A484" s="236">
        <v>20609</v>
      </c>
      <c r="B484" s="240" t="s">
        <v>405</v>
      </c>
      <c r="C484" s="235"/>
      <c r="D484" s="234">
        <f>D485+D486+D487</f>
        <v>0</v>
      </c>
    </row>
    <row r="485" s="213" customFormat="1" ht="15" customHeight="1" spans="1:4">
      <c r="A485" s="236">
        <v>2060901</v>
      </c>
      <c r="B485" s="237" t="s">
        <v>406</v>
      </c>
      <c r="C485" s="235"/>
      <c r="D485" s="234"/>
    </row>
    <row r="486" s="213" customFormat="1" ht="15" customHeight="1" spans="1:4">
      <c r="A486" s="236">
        <v>2060902</v>
      </c>
      <c r="B486" s="237" t="s">
        <v>407</v>
      </c>
      <c r="C486" s="235"/>
      <c r="D486" s="234"/>
    </row>
    <row r="487" s="213" customFormat="1" ht="15" customHeight="1" spans="1:4">
      <c r="A487" s="236">
        <v>2060999</v>
      </c>
      <c r="B487" s="237" t="s">
        <v>408</v>
      </c>
      <c r="C487" s="235">
        <f>C488+C489+C490</f>
        <v>0</v>
      </c>
      <c r="D487" s="234"/>
    </row>
    <row r="488" s="213" customFormat="1" ht="15" customHeight="1" spans="1:4">
      <c r="A488" s="236">
        <v>20699</v>
      </c>
      <c r="B488" s="240" t="s">
        <v>409</v>
      </c>
      <c r="C488" s="235"/>
      <c r="D488" s="234">
        <f>SUM(D489:D492)</f>
        <v>0</v>
      </c>
    </row>
    <row r="489" s="213" customFormat="1" ht="15" customHeight="1" spans="1:4">
      <c r="A489" s="236">
        <v>2069901</v>
      </c>
      <c r="B489" s="237" t="s">
        <v>410</v>
      </c>
      <c r="C489" s="235"/>
      <c r="D489" s="234"/>
    </row>
    <row r="490" s="213" customFormat="1" ht="15" customHeight="1" spans="1:4">
      <c r="A490" s="236">
        <v>2069902</v>
      </c>
      <c r="B490" s="237" t="s">
        <v>411</v>
      </c>
      <c r="C490" s="235"/>
      <c r="D490" s="234"/>
    </row>
    <row r="491" s="213" customFormat="1" ht="15" customHeight="1" spans="1:4">
      <c r="A491" s="236">
        <v>2069903</v>
      </c>
      <c r="B491" s="237" t="s">
        <v>412</v>
      </c>
      <c r="C491" s="235">
        <f>SUM(C492:C495)</f>
        <v>0</v>
      </c>
      <c r="D491" s="234"/>
    </row>
    <row r="492" s="213" customFormat="1" ht="15" customHeight="1" spans="1:4">
      <c r="A492" s="236">
        <v>2069999</v>
      </c>
      <c r="B492" s="237" t="s">
        <v>413</v>
      </c>
      <c r="C492" s="235"/>
      <c r="D492" s="234"/>
    </row>
    <row r="493" s="213" customFormat="1" ht="15" customHeight="1" spans="1:4">
      <c r="A493" s="236">
        <v>207</v>
      </c>
      <c r="B493" s="240" t="s">
        <v>414</v>
      </c>
      <c r="C493" s="235"/>
      <c r="D493" s="234">
        <f>SUM(D494,D510,D518,D529,D538,D546)</f>
        <v>14.6</v>
      </c>
    </row>
    <row r="494" s="213" customFormat="1" ht="15" customHeight="1" spans="1:4">
      <c r="A494" s="236">
        <v>20701</v>
      </c>
      <c r="B494" s="240" t="s">
        <v>415</v>
      </c>
      <c r="C494" s="235"/>
      <c r="D494" s="234">
        <f>SUM(D495:D509)</f>
        <v>14.6</v>
      </c>
    </row>
    <row r="495" s="213" customFormat="1" ht="15" customHeight="1" spans="1:4">
      <c r="A495" s="236">
        <v>2070101</v>
      </c>
      <c r="B495" s="237" t="s">
        <v>88</v>
      </c>
      <c r="C495" s="235"/>
      <c r="D495" s="234"/>
    </row>
    <row r="496" s="213" customFormat="1" ht="15" customHeight="1" spans="1:4">
      <c r="A496" s="236">
        <v>2070102</v>
      </c>
      <c r="B496" s="237" t="s">
        <v>89</v>
      </c>
      <c r="C496" s="235">
        <f>SUM(C497,C513,C521,C532,C541,C549)</f>
        <v>64.02</v>
      </c>
      <c r="D496" s="234"/>
    </row>
    <row r="497" s="213" customFormat="1" ht="15" customHeight="1" spans="1:4">
      <c r="A497" s="236">
        <v>2070103</v>
      </c>
      <c r="B497" s="237" t="s">
        <v>90</v>
      </c>
      <c r="C497" s="235">
        <f>SUM(C498:C512)</f>
        <v>64.02</v>
      </c>
      <c r="D497" s="234"/>
    </row>
    <row r="498" s="213" customFormat="1" ht="15" customHeight="1" spans="1:4">
      <c r="A498" s="236">
        <v>2070104</v>
      </c>
      <c r="B498" s="237" t="s">
        <v>416</v>
      </c>
      <c r="C498" s="235"/>
      <c r="D498" s="234"/>
    </row>
    <row r="499" s="213" customFormat="1" ht="15" customHeight="1" spans="1:4">
      <c r="A499" s="236">
        <v>2070105</v>
      </c>
      <c r="B499" s="237" t="s">
        <v>417</v>
      </c>
      <c r="C499" s="235"/>
      <c r="D499" s="234"/>
    </row>
    <row r="500" s="213" customFormat="1" ht="15" customHeight="1" spans="1:4">
      <c r="A500" s="236">
        <v>2070106</v>
      </c>
      <c r="B500" s="237" t="s">
        <v>418</v>
      </c>
      <c r="C500" s="235"/>
      <c r="D500" s="234"/>
    </row>
    <row r="501" s="213" customFormat="1" ht="15" customHeight="1" spans="1:4">
      <c r="A501" s="236">
        <v>2070107</v>
      </c>
      <c r="B501" s="237" t="s">
        <v>419</v>
      </c>
      <c r="C501" s="235"/>
      <c r="D501" s="234"/>
    </row>
    <row r="502" s="213" customFormat="1" ht="15" customHeight="1" spans="1:4">
      <c r="A502" s="236">
        <v>2070108</v>
      </c>
      <c r="B502" s="237" t="s">
        <v>420</v>
      </c>
      <c r="C502" s="235"/>
      <c r="D502" s="234"/>
    </row>
    <row r="503" s="213" customFormat="1" ht="15" customHeight="1" spans="1:4">
      <c r="A503" s="236">
        <v>2070109</v>
      </c>
      <c r="B503" s="237" t="s">
        <v>421</v>
      </c>
      <c r="C503" s="235"/>
      <c r="D503" s="234">
        <v>14.6</v>
      </c>
    </row>
    <row r="504" s="213" customFormat="1" ht="15" customHeight="1" spans="1:4">
      <c r="A504" s="236">
        <v>2070110</v>
      </c>
      <c r="B504" s="237" t="s">
        <v>422</v>
      </c>
      <c r="C504" s="235"/>
      <c r="D504" s="234"/>
    </row>
    <row r="505" s="213" customFormat="1" ht="15" customHeight="1" spans="1:4">
      <c r="A505" s="236">
        <v>2070111</v>
      </c>
      <c r="B505" s="237" t="s">
        <v>423</v>
      </c>
      <c r="C505" s="235"/>
      <c r="D505" s="234"/>
    </row>
    <row r="506" s="213" customFormat="1" ht="15" customHeight="1" spans="1:4">
      <c r="A506" s="236">
        <v>2070112</v>
      </c>
      <c r="B506" s="237" t="s">
        <v>424</v>
      </c>
      <c r="C506" s="235"/>
      <c r="D506" s="234"/>
    </row>
    <row r="507" s="213" customFormat="1" ht="15" customHeight="1" spans="1:4">
      <c r="A507" s="236">
        <v>2070113</v>
      </c>
      <c r="B507" s="237" t="s">
        <v>425</v>
      </c>
      <c r="C507" s="235"/>
      <c r="D507" s="234"/>
    </row>
    <row r="508" s="213" customFormat="1" ht="15" customHeight="1" spans="1:4">
      <c r="A508" s="236">
        <v>2070114</v>
      </c>
      <c r="B508" s="237" t="s">
        <v>426</v>
      </c>
      <c r="C508" s="235"/>
      <c r="D508" s="234"/>
    </row>
    <row r="509" s="213" customFormat="1" ht="15" customHeight="1" spans="1:4">
      <c r="A509" s="236">
        <v>2070199</v>
      </c>
      <c r="B509" s="237" t="s">
        <v>427</v>
      </c>
      <c r="C509" s="235"/>
      <c r="D509" s="234"/>
    </row>
    <row r="510" s="213" customFormat="1" ht="15" customHeight="1" spans="1:4">
      <c r="A510" s="236">
        <v>20702</v>
      </c>
      <c r="B510" s="240" t="s">
        <v>428</v>
      </c>
      <c r="C510" s="235"/>
      <c r="D510" s="234">
        <f>SUM(D511:D517)</f>
        <v>0</v>
      </c>
    </row>
    <row r="511" s="213" customFormat="1" ht="15" customHeight="1" spans="1:4">
      <c r="A511" s="236">
        <v>2070201</v>
      </c>
      <c r="B511" s="237" t="s">
        <v>88</v>
      </c>
      <c r="C511" s="235"/>
      <c r="D511" s="234"/>
    </row>
    <row r="512" s="213" customFormat="1" ht="15" customHeight="1" spans="1:4">
      <c r="A512" s="236">
        <v>2070202</v>
      </c>
      <c r="B512" s="237" t="s">
        <v>89</v>
      </c>
      <c r="C512" s="235">
        <v>64.02</v>
      </c>
      <c r="D512" s="234"/>
    </row>
    <row r="513" s="213" customFormat="1" ht="15" customHeight="1" spans="1:4">
      <c r="A513" s="236">
        <v>2070203</v>
      </c>
      <c r="B513" s="237" t="s">
        <v>90</v>
      </c>
      <c r="C513" s="235">
        <f>SUM(C514:C520)</f>
        <v>0</v>
      </c>
      <c r="D513" s="234"/>
    </row>
    <row r="514" s="213" customFormat="1" ht="15" customHeight="1" spans="1:4">
      <c r="A514" s="236">
        <v>2070204</v>
      </c>
      <c r="B514" s="237" t="s">
        <v>429</v>
      </c>
      <c r="C514" s="235"/>
      <c r="D514" s="234"/>
    </row>
    <row r="515" s="213" customFormat="1" ht="15" customHeight="1" spans="1:4">
      <c r="A515" s="236">
        <v>2070205</v>
      </c>
      <c r="B515" s="237" t="s">
        <v>430</v>
      </c>
      <c r="C515" s="235"/>
      <c r="D515" s="234"/>
    </row>
    <row r="516" s="213" customFormat="1" ht="15" customHeight="1" spans="1:4">
      <c r="A516" s="236">
        <v>2070206</v>
      </c>
      <c r="B516" s="237" t="s">
        <v>431</v>
      </c>
      <c r="C516" s="235"/>
      <c r="D516" s="234"/>
    </row>
    <row r="517" s="213" customFormat="1" ht="15" customHeight="1" spans="1:4">
      <c r="A517" s="236">
        <v>2070299</v>
      </c>
      <c r="B517" s="237" t="s">
        <v>432</v>
      </c>
      <c r="C517" s="235"/>
      <c r="D517" s="234"/>
    </row>
    <row r="518" s="213" customFormat="1" ht="15" customHeight="1" spans="1:4">
      <c r="A518" s="236">
        <v>20703</v>
      </c>
      <c r="B518" s="240" t="s">
        <v>433</v>
      </c>
      <c r="C518" s="235"/>
      <c r="D518" s="234">
        <f>SUM(D519:D528)</f>
        <v>0</v>
      </c>
    </row>
    <row r="519" s="213" customFormat="1" ht="15" customHeight="1" spans="1:4">
      <c r="A519" s="236">
        <v>2070301</v>
      </c>
      <c r="B519" s="237" t="s">
        <v>88</v>
      </c>
      <c r="C519" s="235"/>
      <c r="D519" s="234"/>
    </row>
    <row r="520" s="213" customFormat="1" ht="15" customHeight="1" spans="1:4">
      <c r="A520" s="236">
        <v>2070302</v>
      </c>
      <c r="B520" s="237" t="s">
        <v>89</v>
      </c>
      <c r="C520" s="235"/>
      <c r="D520" s="234"/>
    </row>
    <row r="521" s="213" customFormat="1" ht="15" customHeight="1" spans="1:4">
      <c r="A521" s="236">
        <v>2070303</v>
      </c>
      <c r="B521" s="237" t="s">
        <v>90</v>
      </c>
      <c r="C521" s="235">
        <f>SUM(C522:C531)</f>
        <v>0</v>
      </c>
      <c r="D521" s="234"/>
    </row>
    <row r="522" s="213" customFormat="1" ht="15" customHeight="1" spans="1:4">
      <c r="A522" s="236">
        <v>2070304</v>
      </c>
      <c r="B522" s="237" t="s">
        <v>434</v>
      </c>
      <c r="C522" s="235"/>
      <c r="D522" s="234"/>
    </row>
    <row r="523" s="213" customFormat="1" ht="15" customHeight="1" spans="1:4">
      <c r="A523" s="236">
        <v>2070305</v>
      </c>
      <c r="B523" s="237" t="s">
        <v>435</v>
      </c>
      <c r="C523" s="235"/>
      <c r="D523" s="234"/>
    </row>
    <row r="524" s="213" customFormat="1" ht="15" customHeight="1" spans="1:4">
      <c r="A524" s="236">
        <v>2070306</v>
      </c>
      <c r="B524" s="237" t="s">
        <v>436</v>
      </c>
      <c r="C524" s="235"/>
      <c r="D524" s="234"/>
    </row>
    <row r="525" s="213" customFormat="1" ht="15" customHeight="1" spans="1:4">
      <c r="A525" s="236">
        <v>2070307</v>
      </c>
      <c r="B525" s="237" t="s">
        <v>437</v>
      </c>
      <c r="C525" s="235"/>
      <c r="D525" s="234"/>
    </row>
    <row r="526" s="213" customFormat="1" ht="15" customHeight="1" spans="1:4">
      <c r="A526" s="236">
        <v>2070308</v>
      </c>
      <c r="B526" s="237" t="s">
        <v>438</v>
      </c>
      <c r="C526" s="235"/>
      <c r="D526" s="234"/>
    </row>
    <row r="527" s="213" customFormat="1" ht="15" customHeight="1" spans="1:4">
      <c r="A527" s="236">
        <v>2070309</v>
      </c>
      <c r="B527" s="237" t="s">
        <v>439</v>
      </c>
      <c r="C527" s="235"/>
      <c r="D527" s="234"/>
    </row>
    <row r="528" s="213" customFormat="1" ht="15" customHeight="1" spans="1:4">
      <c r="A528" s="236">
        <v>2070399</v>
      </c>
      <c r="B528" s="237" t="s">
        <v>440</v>
      </c>
      <c r="C528" s="235"/>
      <c r="D528" s="234"/>
    </row>
    <row r="529" s="213" customFormat="1" ht="15" customHeight="1" spans="1:4">
      <c r="A529" s="236">
        <v>20706</v>
      </c>
      <c r="B529" s="240" t="s">
        <v>441</v>
      </c>
      <c r="C529" s="235"/>
      <c r="D529" s="234">
        <f>SUM(D530:D537)</f>
        <v>0</v>
      </c>
    </row>
    <row r="530" s="213" customFormat="1" ht="15" customHeight="1" spans="1:4">
      <c r="A530" s="236">
        <v>2070601</v>
      </c>
      <c r="B530" s="237" t="s">
        <v>88</v>
      </c>
      <c r="C530" s="235"/>
      <c r="D530" s="234"/>
    </row>
    <row r="531" s="213" customFormat="1" ht="15" customHeight="1" spans="1:4">
      <c r="A531" s="236">
        <v>2070602</v>
      </c>
      <c r="B531" s="237" t="s">
        <v>89</v>
      </c>
      <c r="C531" s="235"/>
      <c r="D531" s="234"/>
    </row>
    <row r="532" s="213" customFormat="1" ht="15" customHeight="1" spans="1:4">
      <c r="A532" s="236">
        <v>2070603</v>
      </c>
      <c r="B532" s="237" t="s">
        <v>90</v>
      </c>
      <c r="C532" s="235">
        <f>SUM(C533:C540)</f>
        <v>0</v>
      </c>
      <c r="D532" s="234"/>
    </row>
    <row r="533" s="213" customFormat="1" ht="15" customHeight="1" spans="1:4">
      <c r="A533" s="236">
        <v>2070604</v>
      </c>
      <c r="B533" s="237" t="s">
        <v>442</v>
      </c>
      <c r="C533" s="235"/>
      <c r="D533" s="234"/>
    </row>
    <row r="534" s="213" customFormat="1" ht="15" customHeight="1" spans="1:4">
      <c r="A534" s="236">
        <v>2070605</v>
      </c>
      <c r="B534" s="237" t="s">
        <v>443</v>
      </c>
      <c r="C534" s="235"/>
      <c r="D534" s="234"/>
    </row>
    <row r="535" s="213" customFormat="1" ht="15" customHeight="1" spans="1:4">
      <c r="A535" s="236">
        <v>2070606</v>
      </c>
      <c r="B535" s="237" t="s">
        <v>444</v>
      </c>
      <c r="C535" s="235"/>
      <c r="D535" s="234"/>
    </row>
    <row r="536" s="213" customFormat="1" ht="15" customHeight="1" spans="1:4">
      <c r="A536" s="236">
        <v>2070607</v>
      </c>
      <c r="B536" s="237" t="s">
        <v>445</v>
      </c>
      <c r="C536" s="235"/>
      <c r="D536" s="234"/>
    </row>
    <row r="537" s="213" customFormat="1" ht="15" customHeight="1" spans="1:4">
      <c r="A537" s="236">
        <v>2070699</v>
      </c>
      <c r="B537" s="237" t="s">
        <v>446</v>
      </c>
      <c r="C537" s="235"/>
      <c r="D537" s="234"/>
    </row>
    <row r="538" s="213" customFormat="1" ht="15" customHeight="1" spans="1:4">
      <c r="A538" s="236">
        <v>20708</v>
      </c>
      <c r="B538" s="240" t="s">
        <v>447</v>
      </c>
      <c r="C538" s="235"/>
      <c r="D538" s="234">
        <f>SUM(D539:D545)</f>
        <v>0</v>
      </c>
    </row>
    <row r="539" s="213" customFormat="1" ht="15" customHeight="1" spans="1:4">
      <c r="A539" s="236">
        <v>2070801</v>
      </c>
      <c r="B539" s="237" t="s">
        <v>88</v>
      </c>
      <c r="C539" s="235"/>
      <c r="D539" s="234"/>
    </row>
    <row r="540" s="213" customFormat="1" ht="15" customHeight="1" spans="1:4">
      <c r="A540" s="236">
        <v>2070802</v>
      </c>
      <c r="B540" s="237" t="s">
        <v>89</v>
      </c>
      <c r="C540" s="235"/>
      <c r="D540" s="234"/>
    </row>
    <row r="541" s="213" customFormat="1" ht="15" customHeight="1" spans="1:4">
      <c r="A541" s="236">
        <v>2070803</v>
      </c>
      <c r="B541" s="237" t="s">
        <v>90</v>
      </c>
      <c r="C541" s="235">
        <f>SUM(C542:C548)</f>
        <v>0</v>
      </c>
      <c r="D541" s="234"/>
    </row>
    <row r="542" s="213" customFormat="1" ht="15" customHeight="1" spans="1:4">
      <c r="A542" s="236">
        <v>2070806</v>
      </c>
      <c r="B542" s="237" t="s">
        <v>448</v>
      </c>
      <c r="C542" s="235"/>
      <c r="D542" s="234"/>
    </row>
    <row r="543" s="213" customFormat="1" ht="15" customHeight="1" spans="1:4">
      <c r="A543" s="236">
        <v>2070807</v>
      </c>
      <c r="B543" s="237" t="s">
        <v>449</v>
      </c>
      <c r="C543" s="235"/>
      <c r="D543" s="234"/>
    </row>
    <row r="544" s="213" customFormat="1" ht="15" customHeight="1" spans="1:4">
      <c r="A544" s="236">
        <v>2070808</v>
      </c>
      <c r="B544" s="237" t="s">
        <v>450</v>
      </c>
      <c r="C544" s="235"/>
      <c r="D544" s="234"/>
    </row>
    <row r="545" s="213" customFormat="1" ht="15" customHeight="1" spans="1:4">
      <c r="A545" s="236">
        <v>2070899</v>
      </c>
      <c r="B545" s="237" t="s">
        <v>451</v>
      </c>
      <c r="C545" s="235"/>
      <c r="D545" s="234"/>
    </row>
    <row r="546" s="213" customFormat="1" ht="15" customHeight="1" spans="1:4">
      <c r="A546" s="236">
        <v>20799</v>
      </c>
      <c r="B546" s="240" t="s">
        <v>452</v>
      </c>
      <c r="C546" s="235"/>
      <c r="D546" s="234">
        <f>SUM(D547:D549)</f>
        <v>0</v>
      </c>
    </row>
    <row r="547" s="213" customFormat="1" ht="15" customHeight="1" spans="1:4">
      <c r="A547" s="236">
        <v>2079902</v>
      </c>
      <c r="B547" s="237" t="s">
        <v>453</v>
      </c>
      <c r="C547" s="235"/>
      <c r="D547" s="234"/>
    </row>
    <row r="548" s="213" customFormat="1" ht="15" customHeight="1" spans="1:4">
      <c r="A548" s="236">
        <v>2079903</v>
      </c>
      <c r="B548" s="237" t="s">
        <v>454</v>
      </c>
      <c r="C548" s="235"/>
      <c r="D548" s="234"/>
    </row>
    <row r="549" s="213" customFormat="1" ht="15" customHeight="1" spans="1:4">
      <c r="A549" s="236">
        <v>2079999</v>
      </c>
      <c r="B549" s="237" t="s">
        <v>455</v>
      </c>
      <c r="C549" s="235">
        <f>SUM(C550:C552)</f>
        <v>0</v>
      </c>
      <c r="D549" s="234"/>
    </row>
    <row r="550" s="213" customFormat="1" ht="15" customHeight="1" spans="1:4">
      <c r="A550" s="236">
        <v>208</v>
      </c>
      <c r="B550" s="240" t="s">
        <v>456</v>
      </c>
      <c r="C550" s="235"/>
      <c r="D550" s="234">
        <f>D551+D570+D578+D580+D589+D593+D603+D612+D619+D627+D636+D641+D644+D647+D650+D653+D656+D660+D664+D672+D675</f>
        <v>517.88</v>
      </c>
    </row>
    <row r="551" s="213" customFormat="1" ht="15" customHeight="1" spans="1:4">
      <c r="A551" s="236">
        <v>20801</v>
      </c>
      <c r="B551" s="240" t="s">
        <v>457</v>
      </c>
      <c r="C551" s="235"/>
      <c r="D551" s="234">
        <f>SUM(D552:D569)</f>
        <v>0</v>
      </c>
    </row>
    <row r="552" s="213" customFormat="1" ht="15" customHeight="1" spans="1:4">
      <c r="A552" s="236">
        <v>2080101</v>
      </c>
      <c r="B552" s="237" t="s">
        <v>88</v>
      </c>
      <c r="C552" s="235"/>
      <c r="D552" s="234"/>
    </row>
    <row r="553" s="213" customFormat="1" ht="15" customHeight="1" spans="1:4">
      <c r="A553" s="236">
        <v>2080102</v>
      </c>
      <c r="B553" s="237" t="s">
        <v>89</v>
      </c>
      <c r="C553" s="235">
        <f>C554+C573+C581+C583+C592+C596+C606+C615+C622+C630+C639+C644+C647+C650+C653+C656+C659+C663+C667+C675+C678</f>
        <v>387.24</v>
      </c>
      <c r="D553" s="234"/>
    </row>
    <row r="554" s="213" customFormat="1" ht="15" customHeight="1" spans="1:4">
      <c r="A554" s="236">
        <v>2080103</v>
      </c>
      <c r="B554" s="237" t="s">
        <v>90</v>
      </c>
      <c r="C554" s="235">
        <f>SUM(C555:C572)</f>
        <v>165.3</v>
      </c>
      <c r="D554" s="234"/>
    </row>
    <row r="555" s="213" customFormat="1" ht="15" customHeight="1" spans="1:4">
      <c r="A555" s="236">
        <v>2080104</v>
      </c>
      <c r="B555" s="237" t="s">
        <v>458</v>
      </c>
      <c r="C555" s="235"/>
      <c r="D555" s="234"/>
    </row>
    <row r="556" s="213" customFormat="1" ht="15" customHeight="1" spans="1:4">
      <c r="A556" s="236">
        <v>2080105</v>
      </c>
      <c r="B556" s="237" t="s">
        <v>459</v>
      </c>
      <c r="C556" s="235"/>
      <c r="D556" s="234"/>
    </row>
    <row r="557" s="213" customFormat="1" ht="15" customHeight="1" spans="1:4">
      <c r="A557" s="236">
        <v>2080106</v>
      </c>
      <c r="B557" s="237" t="s">
        <v>460</v>
      </c>
      <c r="C557" s="235"/>
      <c r="D557" s="234"/>
    </row>
    <row r="558" s="213" customFormat="1" ht="15" customHeight="1" spans="1:4">
      <c r="A558" s="236">
        <v>2080107</v>
      </c>
      <c r="B558" s="237" t="s">
        <v>461</v>
      </c>
      <c r="C558" s="235"/>
      <c r="D558" s="234"/>
    </row>
    <row r="559" s="213" customFormat="1" ht="15" customHeight="1" spans="1:4">
      <c r="A559" s="236">
        <v>2080108</v>
      </c>
      <c r="B559" s="237" t="s">
        <v>129</v>
      </c>
      <c r="C559" s="235"/>
      <c r="D559" s="234"/>
    </row>
    <row r="560" s="213" customFormat="1" ht="15" customHeight="1" spans="1:4">
      <c r="A560" s="236">
        <v>2080109</v>
      </c>
      <c r="B560" s="237" t="s">
        <v>462</v>
      </c>
      <c r="C560" s="235"/>
      <c r="D560" s="234"/>
    </row>
    <row r="561" s="213" customFormat="1" ht="15" customHeight="1" spans="1:4">
      <c r="A561" s="236">
        <v>2080110</v>
      </c>
      <c r="B561" s="237" t="s">
        <v>463</v>
      </c>
      <c r="C561" s="235"/>
      <c r="D561" s="234"/>
    </row>
    <row r="562" s="213" customFormat="1" ht="15" customHeight="1" spans="1:4">
      <c r="A562" s="236">
        <v>2080111</v>
      </c>
      <c r="B562" s="237" t="s">
        <v>464</v>
      </c>
      <c r="C562" s="235"/>
      <c r="D562" s="234"/>
    </row>
    <row r="563" s="213" customFormat="1" ht="15" customHeight="1" spans="1:4">
      <c r="A563" s="236">
        <v>2080112</v>
      </c>
      <c r="B563" s="237" t="s">
        <v>465</v>
      </c>
      <c r="C563" s="235"/>
      <c r="D563" s="234"/>
    </row>
    <row r="564" s="213" customFormat="1" ht="15" customHeight="1" spans="1:4">
      <c r="A564" s="236">
        <v>2080113</v>
      </c>
      <c r="B564" s="237" t="s">
        <v>466</v>
      </c>
      <c r="C564" s="235"/>
      <c r="D564" s="234"/>
    </row>
    <row r="565" s="213" customFormat="1" ht="15" customHeight="1" spans="1:4">
      <c r="A565" s="236">
        <v>2080114</v>
      </c>
      <c r="B565" s="237" t="s">
        <v>467</v>
      </c>
      <c r="C565" s="235"/>
      <c r="D565" s="234"/>
    </row>
    <row r="566" s="213" customFormat="1" ht="15" customHeight="1" spans="1:4">
      <c r="A566" s="236">
        <v>2080115</v>
      </c>
      <c r="B566" s="237" t="s">
        <v>468</v>
      </c>
      <c r="C566" s="235"/>
      <c r="D566" s="234"/>
    </row>
    <row r="567" s="213" customFormat="1" ht="15" customHeight="1" spans="1:4">
      <c r="A567" s="236">
        <v>2080116</v>
      </c>
      <c r="B567" s="237" t="s">
        <v>469</v>
      </c>
      <c r="C567" s="235"/>
      <c r="D567" s="234"/>
    </row>
    <row r="568" s="213" customFormat="1" ht="15" customHeight="1" spans="1:4">
      <c r="A568" s="236">
        <v>2080150</v>
      </c>
      <c r="B568" s="237" t="s">
        <v>97</v>
      </c>
      <c r="C568" s="235"/>
      <c r="D568" s="234"/>
    </row>
    <row r="569" s="213" customFormat="1" ht="15" customHeight="1" spans="1:4">
      <c r="A569" s="236">
        <v>2080199</v>
      </c>
      <c r="B569" s="237" t="s">
        <v>470</v>
      </c>
      <c r="C569" s="235"/>
      <c r="D569" s="234"/>
    </row>
    <row r="570" s="213" customFormat="1" ht="15" customHeight="1" spans="1:4">
      <c r="A570" s="236">
        <v>20802</v>
      </c>
      <c r="B570" s="240" t="s">
        <v>471</v>
      </c>
      <c r="C570" s="235"/>
      <c r="D570" s="234">
        <f>SUM(D571:D577)</f>
        <v>0</v>
      </c>
    </row>
    <row r="571" s="213" customFormat="1" ht="15" customHeight="1" spans="1:4">
      <c r="A571" s="236">
        <v>2080201</v>
      </c>
      <c r="B571" s="237" t="s">
        <v>88</v>
      </c>
      <c r="C571" s="235"/>
      <c r="D571" s="234"/>
    </row>
    <row r="572" s="213" customFormat="1" ht="15" customHeight="1" spans="1:4">
      <c r="A572" s="236">
        <v>2080202</v>
      </c>
      <c r="B572" s="237" t="s">
        <v>89</v>
      </c>
      <c r="C572" s="235">
        <v>165.3</v>
      </c>
      <c r="D572" s="234"/>
    </row>
    <row r="573" s="213" customFormat="1" ht="15" customHeight="1" spans="1:4">
      <c r="A573" s="236">
        <v>2080203</v>
      </c>
      <c r="B573" s="237" t="s">
        <v>90</v>
      </c>
      <c r="C573" s="235">
        <f>SUM(C574:C580)</f>
        <v>14.39</v>
      </c>
      <c r="D573" s="234"/>
    </row>
    <row r="574" s="213" customFormat="1" ht="15" customHeight="1" spans="1:4">
      <c r="A574" s="236">
        <v>2080206</v>
      </c>
      <c r="B574" s="237" t="s">
        <v>472</v>
      </c>
      <c r="C574" s="235"/>
      <c r="D574" s="234"/>
    </row>
    <row r="575" s="213" customFormat="1" ht="15" customHeight="1" spans="1:4">
      <c r="A575" s="236">
        <v>2080207</v>
      </c>
      <c r="B575" s="237" t="s">
        <v>473</v>
      </c>
      <c r="C575" s="235"/>
      <c r="D575" s="234"/>
    </row>
    <row r="576" s="213" customFormat="1" ht="15" customHeight="1" spans="1:4">
      <c r="A576" s="236">
        <v>2080208</v>
      </c>
      <c r="B576" s="237" t="s">
        <v>474</v>
      </c>
      <c r="C576" s="235"/>
      <c r="D576" s="234"/>
    </row>
    <row r="577" s="213" customFormat="1" ht="15" customHeight="1" spans="1:4">
      <c r="A577" s="236">
        <v>2080299</v>
      </c>
      <c r="B577" s="237" t="s">
        <v>475</v>
      </c>
      <c r="C577" s="235"/>
      <c r="D577" s="234"/>
    </row>
    <row r="578" s="213" customFormat="1" ht="15" customHeight="1" spans="1:4">
      <c r="A578" s="236">
        <v>20804</v>
      </c>
      <c r="B578" s="240" t="s">
        <v>476</v>
      </c>
      <c r="C578" s="235"/>
      <c r="D578" s="234">
        <f>D579</f>
        <v>0</v>
      </c>
    </row>
    <row r="579" s="213" customFormat="1" ht="15" customHeight="1" spans="1:4">
      <c r="A579" s="236">
        <v>2080402</v>
      </c>
      <c r="B579" s="237" t="s">
        <v>477</v>
      </c>
      <c r="C579" s="235"/>
      <c r="D579" s="234"/>
    </row>
    <row r="580" s="213" customFormat="1" ht="15" customHeight="1" spans="1:4">
      <c r="A580" s="236">
        <v>20805</v>
      </c>
      <c r="B580" s="240" t="s">
        <v>478</v>
      </c>
      <c r="C580" s="235">
        <v>14.39</v>
      </c>
      <c r="D580" s="234">
        <f>SUM(D581:D588)</f>
        <v>517.88</v>
      </c>
    </row>
    <row r="581" s="213" customFormat="1" ht="15" customHeight="1" spans="1:4">
      <c r="A581" s="236">
        <v>2080501</v>
      </c>
      <c r="B581" s="237" t="s">
        <v>479</v>
      </c>
      <c r="C581" s="235">
        <f>C582</f>
        <v>0</v>
      </c>
      <c r="D581" s="234">
        <v>53.41</v>
      </c>
    </row>
    <row r="582" s="213" customFormat="1" ht="15" customHeight="1" spans="1:4">
      <c r="A582" s="236">
        <v>2080502</v>
      </c>
      <c r="B582" s="237" t="s">
        <v>480</v>
      </c>
      <c r="C582" s="235"/>
      <c r="D582" s="234"/>
    </row>
    <row r="583" s="213" customFormat="1" ht="15" customHeight="1" spans="1:4">
      <c r="A583" s="236">
        <v>2080503</v>
      </c>
      <c r="B583" s="237" t="s">
        <v>481</v>
      </c>
      <c r="C583" s="235">
        <f>SUM(C584:C591)</f>
        <v>62.67</v>
      </c>
      <c r="D583" s="234"/>
    </row>
    <row r="584" s="213" customFormat="1" ht="15" customHeight="1" spans="1:4">
      <c r="A584" s="236">
        <v>2080505</v>
      </c>
      <c r="B584" s="237" t="s">
        <v>482</v>
      </c>
      <c r="C584" s="235">
        <v>19.33</v>
      </c>
      <c r="D584" s="234">
        <v>312.88</v>
      </c>
    </row>
    <row r="585" s="213" customFormat="1" ht="15" customHeight="1" spans="1:4">
      <c r="A585" s="236">
        <v>2080506</v>
      </c>
      <c r="B585" s="237" t="s">
        <v>483</v>
      </c>
      <c r="C585" s="235">
        <v>43.34</v>
      </c>
      <c r="D585" s="234">
        <v>151.59</v>
      </c>
    </row>
    <row r="586" s="213" customFormat="1" ht="15" customHeight="1" spans="1:4">
      <c r="A586" s="236">
        <v>2080507</v>
      </c>
      <c r="B586" s="237" t="s">
        <v>484</v>
      </c>
      <c r="C586" s="235"/>
      <c r="D586" s="234"/>
    </row>
    <row r="587" s="213" customFormat="1" ht="15" customHeight="1" spans="1:4">
      <c r="A587" s="236">
        <v>2080508</v>
      </c>
      <c r="B587" s="237" t="s">
        <v>485</v>
      </c>
      <c r="C587" s="235"/>
      <c r="D587" s="234"/>
    </row>
    <row r="588" s="213" customFormat="1" ht="15" customHeight="1" spans="1:4">
      <c r="A588" s="236">
        <v>2080599</v>
      </c>
      <c r="B588" s="237" t="s">
        <v>486</v>
      </c>
      <c r="C588" s="235"/>
      <c r="D588" s="234"/>
    </row>
    <row r="589" s="213" customFormat="1" ht="15" customHeight="1" spans="1:4">
      <c r="A589" s="236">
        <v>20806</v>
      </c>
      <c r="B589" s="240" t="s">
        <v>487</v>
      </c>
      <c r="C589" s="235"/>
      <c r="D589" s="234">
        <f>SUM(D590:D592)</f>
        <v>0</v>
      </c>
    </row>
    <row r="590" s="213" customFormat="1" ht="15" customHeight="1" spans="1:4">
      <c r="A590" s="236">
        <v>2080601</v>
      </c>
      <c r="B590" s="237" t="s">
        <v>488</v>
      </c>
      <c r="C590" s="235"/>
      <c r="D590" s="234"/>
    </row>
    <row r="591" s="213" customFormat="1" ht="15" customHeight="1" spans="1:4">
      <c r="A591" s="236">
        <v>2080602</v>
      </c>
      <c r="B591" s="237" t="s">
        <v>489</v>
      </c>
      <c r="C591" s="235"/>
      <c r="D591" s="234"/>
    </row>
    <row r="592" s="213" customFormat="1" ht="15" customHeight="1" spans="1:4">
      <c r="A592" s="236">
        <v>2080699</v>
      </c>
      <c r="B592" s="237" t="s">
        <v>490</v>
      </c>
      <c r="C592" s="235">
        <f>SUM(C593:C595)</f>
        <v>0</v>
      </c>
      <c r="D592" s="234"/>
    </row>
    <row r="593" s="213" customFormat="1" ht="15" customHeight="1" spans="1:4">
      <c r="A593" s="236">
        <v>20807</v>
      </c>
      <c r="B593" s="240" t="s">
        <v>491</v>
      </c>
      <c r="C593" s="235"/>
      <c r="D593" s="234">
        <f>SUM(D594:D602)</f>
        <v>0</v>
      </c>
    </row>
    <row r="594" s="213" customFormat="1" ht="15" customHeight="1" spans="1:4">
      <c r="A594" s="236">
        <v>2080701</v>
      </c>
      <c r="B594" s="237" t="s">
        <v>492</v>
      </c>
      <c r="C594" s="235"/>
      <c r="D594" s="234"/>
    </row>
    <row r="595" s="213" customFormat="1" ht="15" customHeight="1" spans="1:4">
      <c r="A595" s="236">
        <v>2080702</v>
      </c>
      <c r="B595" s="237" t="s">
        <v>493</v>
      </c>
      <c r="C595" s="235"/>
      <c r="D595" s="234"/>
    </row>
    <row r="596" s="213" customFormat="1" ht="15" customHeight="1" spans="1:4">
      <c r="A596" s="236">
        <v>2080704</v>
      </c>
      <c r="B596" s="237" t="s">
        <v>494</v>
      </c>
      <c r="C596" s="235">
        <f>SUM(C597:C605)</f>
        <v>0</v>
      </c>
      <c r="D596" s="234"/>
    </row>
    <row r="597" s="213" customFormat="1" ht="15" customHeight="1" spans="1:4">
      <c r="A597" s="236">
        <v>2080705</v>
      </c>
      <c r="B597" s="237" t="s">
        <v>495</v>
      </c>
      <c r="C597" s="235"/>
      <c r="D597" s="234"/>
    </row>
    <row r="598" s="213" customFormat="1" ht="15" customHeight="1" spans="1:4">
      <c r="A598" s="236">
        <v>2080709</v>
      </c>
      <c r="B598" s="237" t="s">
        <v>496</v>
      </c>
      <c r="C598" s="235"/>
      <c r="D598" s="234"/>
    </row>
    <row r="599" s="213" customFormat="1" ht="15" customHeight="1" spans="1:4">
      <c r="A599" s="236">
        <v>2080711</v>
      </c>
      <c r="B599" s="237" t="s">
        <v>497</v>
      </c>
      <c r="C599" s="235"/>
      <c r="D599" s="234"/>
    </row>
    <row r="600" s="213" customFormat="1" ht="15" customHeight="1" spans="1:4">
      <c r="A600" s="236">
        <v>2080712</v>
      </c>
      <c r="B600" s="237" t="s">
        <v>498</v>
      </c>
      <c r="C600" s="235"/>
      <c r="D600" s="234"/>
    </row>
    <row r="601" s="213" customFormat="1" ht="15" customHeight="1" spans="1:4">
      <c r="A601" s="236">
        <v>2080713</v>
      </c>
      <c r="B601" s="237" t="s">
        <v>499</v>
      </c>
      <c r="C601" s="235"/>
      <c r="D601" s="234"/>
    </row>
    <row r="602" s="213" customFormat="1" ht="15" customHeight="1" spans="1:4">
      <c r="A602" s="236">
        <v>2080799</v>
      </c>
      <c r="B602" s="237" t="s">
        <v>500</v>
      </c>
      <c r="C602" s="235"/>
      <c r="D602" s="234"/>
    </row>
    <row r="603" s="213" customFormat="1" ht="15" customHeight="1" spans="1:4">
      <c r="A603" s="236">
        <v>20808</v>
      </c>
      <c r="B603" s="240" t="s">
        <v>501</v>
      </c>
      <c r="C603" s="235"/>
      <c r="D603" s="234">
        <f>SUM(D604:D611)</f>
        <v>0</v>
      </c>
    </row>
    <row r="604" s="213" customFormat="1" ht="15" customHeight="1" spans="1:4">
      <c r="A604" s="236">
        <v>2080801</v>
      </c>
      <c r="B604" s="237" t="s">
        <v>502</v>
      </c>
      <c r="C604" s="235"/>
      <c r="D604" s="234"/>
    </row>
    <row r="605" s="213" customFormat="1" ht="15" customHeight="1" spans="1:4">
      <c r="A605" s="236">
        <v>2080802</v>
      </c>
      <c r="B605" s="237" t="s">
        <v>503</v>
      </c>
      <c r="C605" s="235"/>
      <c r="D605" s="234"/>
    </row>
    <row r="606" s="213" customFormat="1" ht="15" customHeight="1" spans="1:4">
      <c r="A606" s="236">
        <v>2080803</v>
      </c>
      <c r="B606" s="237" t="s">
        <v>504</v>
      </c>
      <c r="C606" s="235">
        <f>SUM(C607:C614)</f>
        <v>0</v>
      </c>
      <c r="D606" s="234"/>
    </row>
    <row r="607" s="213" customFormat="1" ht="15" customHeight="1" spans="1:4">
      <c r="A607" s="236">
        <v>2080805</v>
      </c>
      <c r="B607" s="237" t="s">
        <v>505</v>
      </c>
      <c r="C607" s="235"/>
      <c r="D607" s="234"/>
    </row>
    <row r="608" s="213" customFormat="1" ht="15" customHeight="1" spans="1:4">
      <c r="A608" s="236">
        <v>2080806</v>
      </c>
      <c r="B608" s="237" t="s">
        <v>506</v>
      </c>
      <c r="C608" s="235"/>
      <c r="D608" s="234"/>
    </row>
    <row r="609" s="213" customFormat="1" ht="15" customHeight="1" spans="1:4">
      <c r="A609" s="236">
        <v>2080807</v>
      </c>
      <c r="B609" s="237" t="s">
        <v>507</v>
      </c>
      <c r="C609" s="235"/>
      <c r="D609" s="234"/>
    </row>
    <row r="610" s="213" customFormat="1" ht="15" customHeight="1" spans="1:4">
      <c r="A610" s="236">
        <v>2080808</v>
      </c>
      <c r="B610" s="237" t="s">
        <v>508</v>
      </c>
      <c r="C610" s="235"/>
      <c r="D610" s="234"/>
    </row>
    <row r="611" s="213" customFormat="1" ht="15" customHeight="1" spans="1:4">
      <c r="A611" s="236">
        <v>2080899</v>
      </c>
      <c r="B611" s="237" t="s">
        <v>509</v>
      </c>
      <c r="C611" s="235"/>
      <c r="D611" s="234"/>
    </row>
    <row r="612" s="213" customFormat="1" ht="15" customHeight="1" spans="1:4">
      <c r="A612" s="236">
        <v>20809</v>
      </c>
      <c r="B612" s="240" t="s">
        <v>510</v>
      </c>
      <c r="C612" s="235"/>
      <c r="D612" s="234">
        <f>SUM(D613:D618)</f>
        <v>0</v>
      </c>
    </row>
    <row r="613" s="213" customFormat="1" ht="15" customHeight="1" spans="1:4">
      <c r="A613" s="236">
        <v>2080901</v>
      </c>
      <c r="B613" s="237" t="s">
        <v>511</v>
      </c>
      <c r="C613" s="235"/>
      <c r="D613" s="234"/>
    </row>
    <row r="614" s="213" customFormat="1" ht="15" customHeight="1" spans="1:4">
      <c r="A614" s="236">
        <v>2080902</v>
      </c>
      <c r="B614" s="237" t="s">
        <v>512</v>
      </c>
      <c r="C614" s="235"/>
      <c r="D614" s="234"/>
    </row>
    <row r="615" s="213" customFormat="1" ht="15" customHeight="1" spans="1:4">
      <c r="A615" s="236">
        <v>2080903</v>
      </c>
      <c r="B615" s="237" t="s">
        <v>513</v>
      </c>
      <c r="C615" s="235">
        <f>SUM(C616:C621)</f>
        <v>0</v>
      </c>
      <c r="D615" s="234"/>
    </row>
    <row r="616" s="213" customFormat="1" ht="15" customHeight="1" spans="1:4">
      <c r="A616" s="236">
        <v>2080904</v>
      </c>
      <c r="B616" s="237" t="s">
        <v>514</v>
      </c>
      <c r="C616" s="235"/>
      <c r="D616" s="234"/>
    </row>
    <row r="617" s="213" customFormat="1" ht="15" customHeight="1" spans="1:4">
      <c r="A617" s="236">
        <v>2080905</v>
      </c>
      <c r="B617" s="237" t="s">
        <v>515</v>
      </c>
      <c r="C617" s="235"/>
      <c r="D617" s="234"/>
    </row>
    <row r="618" s="213" customFormat="1" ht="15" customHeight="1" spans="1:4">
      <c r="A618" s="236">
        <v>2080999</v>
      </c>
      <c r="B618" s="237" t="s">
        <v>516</v>
      </c>
      <c r="C618" s="235"/>
      <c r="D618" s="234"/>
    </row>
    <row r="619" s="213" customFormat="1" ht="15" customHeight="1" spans="1:4">
      <c r="A619" s="236">
        <v>20810</v>
      </c>
      <c r="B619" s="240" t="s">
        <v>517</v>
      </c>
      <c r="C619" s="235"/>
      <c r="D619" s="234">
        <f>SUM(D620:D626)</f>
        <v>0</v>
      </c>
    </row>
    <row r="620" s="213" customFormat="1" ht="15" customHeight="1" spans="1:4">
      <c r="A620" s="236">
        <v>2081001</v>
      </c>
      <c r="B620" s="237" t="s">
        <v>518</v>
      </c>
      <c r="C620" s="235"/>
      <c r="D620" s="234"/>
    </row>
    <row r="621" s="213" customFormat="1" ht="15" customHeight="1" spans="1:4">
      <c r="A621" s="236">
        <v>2081002</v>
      </c>
      <c r="B621" s="237" t="s">
        <v>519</v>
      </c>
      <c r="C621" s="235"/>
      <c r="D621" s="234"/>
    </row>
    <row r="622" s="213" customFormat="1" ht="15" customHeight="1" spans="1:4">
      <c r="A622" s="236">
        <v>2081003</v>
      </c>
      <c r="B622" s="237" t="s">
        <v>520</v>
      </c>
      <c r="C622" s="235">
        <f>SUM(C623:C629)</f>
        <v>0</v>
      </c>
      <c r="D622" s="234"/>
    </row>
    <row r="623" s="213" customFormat="1" ht="15" customHeight="1" spans="1:4">
      <c r="A623" s="236">
        <v>2081004</v>
      </c>
      <c r="B623" s="237" t="s">
        <v>521</v>
      </c>
      <c r="C623" s="235"/>
      <c r="D623" s="234"/>
    </row>
    <row r="624" s="213" customFormat="1" ht="15" customHeight="1" spans="1:4">
      <c r="A624" s="236">
        <v>2081005</v>
      </c>
      <c r="B624" s="237" t="s">
        <v>522</v>
      </c>
      <c r="C624" s="235"/>
      <c r="D624" s="234"/>
    </row>
    <row r="625" s="213" customFormat="1" ht="15" customHeight="1" spans="1:4">
      <c r="A625" s="236">
        <v>2081006</v>
      </c>
      <c r="B625" s="237" t="s">
        <v>523</v>
      </c>
      <c r="C625" s="235"/>
      <c r="D625" s="234"/>
    </row>
    <row r="626" s="213" customFormat="1" ht="15" customHeight="1" spans="1:4">
      <c r="A626" s="236">
        <v>2081099</v>
      </c>
      <c r="B626" s="237" t="s">
        <v>524</v>
      </c>
      <c r="C626" s="235"/>
      <c r="D626" s="234"/>
    </row>
    <row r="627" s="213" customFormat="1" ht="15" customHeight="1" spans="1:4">
      <c r="A627" s="236">
        <v>20811</v>
      </c>
      <c r="B627" s="240" t="s">
        <v>525</v>
      </c>
      <c r="C627" s="235"/>
      <c r="D627" s="234">
        <f>SUM(D628:D635)</f>
        <v>0</v>
      </c>
    </row>
    <row r="628" s="213" customFormat="1" ht="15" customHeight="1" spans="1:4">
      <c r="A628" s="236">
        <v>2081101</v>
      </c>
      <c r="B628" s="237" t="s">
        <v>88</v>
      </c>
      <c r="C628" s="235"/>
      <c r="D628" s="234"/>
    </row>
    <row r="629" s="213" customFormat="1" ht="15" customHeight="1" spans="1:4">
      <c r="A629" s="236">
        <v>2081102</v>
      </c>
      <c r="B629" s="237" t="s">
        <v>89</v>
      </c>
      <c r="C629" s="235"/>
      <c r="D629" s="234"/>
    </row>
    <row r="630" s="213" customFormat="1" ht="15" customHeight="1" spans="1:4">
      <c r="A630" s="236">
        <v>2081103</v>
      </c>
      <c r="B630" s="237" t="s">
        <v>90</v>
      </c>
      <c r="C630" s="235">
        <f>SUM(C631:C638)</f>
        <v>144.88</v>
      </c>
      <c r="D630" s="234"/>
    </row>
    <row r="631" s="213" customFormat="1" ht="15" customHeight="1" spans="1:4">
      <c r="A631" s="236">
        <v>2081104</v>
      </c>
      <c r="B631" s="237" t="s">
        <v>526</v>
      </c>
      <c r="C631" s="235"/>
      <c r="D631" s="234"/>
    </row>
    <row r="632" s="213" customFormat="1" ht="15" customHeight="1" spans="1:4">
      <c r="A632" s="236">
        <v>2081105</v>
      </c>
      <c r="B632" s="237" t="s">
        <v>527</v>
      </c>
      <c r="C632" s="235"/>
      <c r="D632" s="234"/>
    </row>
    <row r="633" s="213" customFormat="1" ht="15" customHeight="1" spans="1:4">
      <c r="A633" s="236">
        <v>2081106</v>
      </c>
      <c r="B633" s="237" t="s">
        <v>528</v>
      </c>
      <c r="C633" s="235"/>
      <c r="D633" s="234"/>
    </row>
    <row r="634" s="213" customFormat="1" ht="15" customHeight="1" spans="1:4">
      <c r="A634" s="236">
        <v>2081107</v>
      </c>
      <c r="B634" s="237" t="s">
        <v>529</v>
      </c>
      <c r="C634" s="235"/>
      <c r="D634" s="234"/>
    </row>
    <row r="635" s="213" customFormat="1" ht="15" customHeight="1" spans="1:4">
      <c r="A635" s="236">
        <v>2081199</v>
      </c>
      <c r="B635" s="237" t="s">
        <v>530</v>
      </c>
      <c r="C635" s="235"/>
      <c r="D635" s="234"/>
    </row>
    <row r="636" s="213" customFormat="1" ht="15" customHeight="1" spans="1:4">
      <c r="A636" s="236">
        <v>20816</v>
      </c>
      <c r="B636" s="240" t="s">
        <v>531</v>
      </c>
      <c r="C636" s="235"/>
      <c r="D636" s="234">
        <f>SUM(D637:D640)</f>
        <v>0</v>
      </c>
    </row>
    <row r="637" s="213" customFormat="1" ht="15" customHeight="1" spans="1:4">
      <c r="A637" s="236">
        <v>2081601</v>
      </c>
      <c r="B637" s="237" t="s">
        <v>88</v>
      </c>
      <c r="C637" s="235"/>
      <c r="D637" s="234"/>
    </row>
    <row r="638" s="213" customFormat="1" ht="15" customHeight="1" spans="1:4">
      <c r="A638" s="236">
        <v>2081602</v>
      </c>
      <c r="B638" s="237" t="s">
        <v>89</v>
      </c>
      <c r="C638" s="235">
        <v>144.88</v>
      </c>
      <c r="D638" s="234"/>
    </row>
    <row r="639" s="213" customFormat="1" ht="15" customHeight="1" spans="1:4">
      <c r="A639" s="236">
        <v>2081603</v>
      </c>
      <c r="B639" s="237" t="s">
        <v>90</v>
      </c>
      <c r="C639" s="235">
        <f>SUM(C640:C643)</f>
        <v>0</v>
      </c>
      <c r="D639" s="234"/>
    </row>
    <row r="640" s="213" customFormat="1" ht="15" customHeight="1" spans="1:4">
      <c r="A640" s="236">
        <v>2081699</v>
      </c>
      <c r="B640" s="237" t="s">
        <v>532</v>
      </c>
      <c r="C640" s="235"/>
      <c r="D640" s="234"/>
    </row>
    <row r="641" s="213" customFormat="1" ht="15" customHeight="1" spans="1:4">
      <c r="A641" s="236">
        <v>20819</v>
      </c>
      <c r="B641" s="240" t="s">
        <v>533</v>
      </c>
      <c r="C641" s="235"/>
      <c r="D641" s="234">
        <f>SUM(D642:D643)</f>
        <v>0</v>
      </c>
    </row>
    <row r="642" s="213" customFormat="1" ht="15" customHeight="1" spans="1:4">
      <c r="A642" s="236">
        <v>2081901</v>
      </c>
      <c r="B642" s="237" t="s">
        <v>534</v>
      </c>
      <c r="C642" s="235"/>
      <c r="D642" s="234"/>
    </row>
    <row r="643" s="213" customFormat="1" ht="15" customHeight="1" spans="1:4">
      <c r="A643" s="236">
        <v>2081902</v>
      </c>
      <c r="B643" s="237" t="s">
        <v>535</v>
      </c>
      <c r="C643" s="235"/>
      <c r="D643" s="234"/>
    </row>
    <row r="644" s="213" customFormat="1" ht="15" customHeight="1" spans="1:4">
      <c r="A644" s="236">
        <v>20820</v>
      </c>
      <c r="B644" s="240" t="s">
        <v>536</v>
      </c>
      <c r="C644" s="235">
        <f>SUM(C645:C646)</f>
        <v>0</v>
      </c>
      <c r="D644" s="234">
        <f>SUM(D645:D646)</f>
        <v>0</v>
      </c>
    </row>
    <row r="645" s="213" customFormat="1" ht="15" customHeight="1" spans="1:4">
      <c r="A645" s="236">
        <v>2082001</v>
      </c>
      <c r="B645" s="237" t="s">
        <v>537</v>
      </c>
      <c r="C645" s="235"/>
      <c r="D645" s="234"/>
    </row>
    <row r="646" s="213" customFormat="1" ht="15" customHeight="1" spans="1:4">
      <c r="A646" s="236">
        <v>2082002</v>
      </c>
      <c r="B646" s="237" t="s">
        <v>538</v>
      </c>
      <c r="C646" s="235"/>
      <c r="D646" s="234"/>
    </row>
    <row r="647" s="213" customFormat="1" ht="15" customHeight="1" spans="1:4">
      <c r="A647" s="236">
        <v>20821</v>
      </c>
      <c r="B647" s="240" t="s">
        <v>539</v>
      </c>
      <c r="C647" s="235">
        <f>SUM(C648:C649)</f>
        <v>0</v>
      </c>
      <c r="D647" s="234">
        <f>SUM(D648:D649)</f>
        <v>0</v>
      </c>
    </row>
    <row r="648" s="213" customFormat="1" ht="15" customHeight="1" spans="1:4">
      <c r="A648" s="236">
        <v>2082101</v>
      </c>
      <c r="B648" s="237" t="s">
        <v>540</v>
      </c>
      <c r="C648" s="235"/>
      <c r="D648" s="234"/>
    </row>
    <row r="649" s="213" customFormat="1" ht="15" customHeight="1" spans="1:4">
      <c r="A649" s="236">
        <v>2082102</v>
      </c>
      <c r="B649" s="237" t="s">
        <v>541</v>
      </c>
      <c r="C649" s="235"/>
      <c r="D649" s="234"/>
    </row>
    <row r="650" s="213" customFormat="1" ht="15" customHeight="1" spans="1:4">
      <c r="A650" s="236">
        <v>20824</v>
      </c>
      <c r="B650" s="240" t="s">
        <v>542</v>
      </c>
      <c r="C650" s="235">
        <f>SUM(C651:C652)</f>
        <v>0</v>
      </c>
      <c r="D650" s="234">
        <f>SUM(D651:D652)</f>
        <v>0</v>
      </c>
    </row>
    <row r="651" s="213" customFormat="1" ht="15" customHeight="1" spans="1:4">
      <c r="A651" s="236">
        <v>2082401</v>
      </c>
      <c r="B651" s="237" t="s">
        <v>543</v>
      </c>
      <c r="C651" s="235"/>
      <c r="D651" s="234"/>
    </row>
    <row r="652" s="213" customFormat="1" ht="15" customHeight="1" spans="1:4">
      <c r="A652" s="236">
        <v>2082402</v>
      </c>
      <c r="B652" s="237" t="s">
        <v>544</v>
      </c>
      <c r="C652" s="235"/>
      <c r="D652" s="234"/>
    </row>
    <row r="653" s="213" customFormat="1" ht="15" customHeight="1" spans="1:4">
      <c r="A653" s="236">
        <v>20825</v>
      </c>
      <c r="B653" s="240" t="s">
        <v>545</v>
      </c>
      <c r="C653" s="235">
        <f>SUM(C654:C655)</f>
        <v>0</v>
      </c>
      <c r="D653" s="234">
        <f>SUM(D654:D655)</f>
        <v>0</v>
      </c>
    </row>
    <row r="654" s="213" customFormat="1" ht="15" customHeight="1" spans="1:4">
      <c r="A654" s="236">
        <v>2082501</v>
      </c>
      <c r="B654" s="237" t="s">
        <v>546</v>
      </c>
      <c r="C654" s="235"/>
      <c r="D654" s="234"/>
    </row>
    <row r="655" s="213" customFormat="1" ht="15" customHeight="1" spans="1:4">
      <c r="A655" s="236">
        <v>2082502</v>
      </c>
      <c r="B655" s="237" t="s">
        <v>547</v>
      </c>
      <c r="C655" s="235"/>
      <c r="D655" s="234"/>
    </row>
    <row r="656" s="213" customFormat="1" ht="15" customHeight="1" spans="1:4">
      <c r="A656" s="236">
        <v>20826</v>
      </c>
      <c r="B656" s="240" t="s">
        <v>548</v>
      </c>
      <c r="C656" s="235">
        <f>SUM(C657:C658)</f>
        <v>0</v>
      </c>
      <c r="D656" s="234">
        <f>SUM(D657:D659)</f>
        <v>0</v>
      </c>
    </row>
    <row r="657" s="213" customFormat="1" ht="15" customHeight="1" spans="1:4">
      <c r="A657" s="236">
        <v>2082601</v>
      </c>
      <c r="B657" s="237" t="s">
        <v>549</v>
      </c>
      <c r="C657" s="235"/>
      <c r="D657" s="234"/>
    </row>
    <row r="658" s="213" customFormat="1" ht="15" customHeight="1" spans="1:4">
      <c r="A658" s="236">
        <v>2082602</v>
      </c>
      <c r="B658" s="237" t="s">
        <v>550</v>
      </c>
      <c r="C658" s="235"/>
      <c r="D658" s="234"/>
    </row>
    <row r="659" s="213" customFormat="1" ht="15" customHeight="1" spans="1:4">
      <c r="A659" s="236">
        <v>2082699</v>
      </c>
      <c r="B659" s="237" t="s">
        <v>551</v>
      </c>
      <c r="C659" s="235">
        <f>SUM(C660:C662)</f>
        <v>0</v>
      </c>
      <c r="D659" s="234"/>
    </row>
    <row r="660" s="213" customFormat="1" ht="15" customHeight="1" spans="1:4">
      <c r="A660" s="236">
        <v>20827</v>
      </c>
      <c r="B660" s="240" t="s">
        <v>552</v>
      </c>
      <c r="C660" s="235"/>
      <c r="D660" s="234">
        <f>SUM(D661:D663)</f>
        <v>0</v>
      </c>
    </row>
    <row r="661" s="213" customFormat="1" ht="15" customHeight="1" spans="1:4">
      <c r="A661" s="236">
        <v>2082701</v>
      </c>
      <c r="B661" s="237" t="s">
        <v>553</v>
      </c>
      <c r="C661" s="235"/>
      <c r="D661" s="234"/>
    </row>
    <row r="662" s="213" customFormat="1" ht="15" customHeight="1" spans="1:4">
      <c r="A662" s="236">
        <v>2082702</v>
      </c>
      <c r="B662" s="237" t="s">
        <v>554</v>
      </c>
      <c r="C662" s="235"/>
      <c r="D662" s="234"/>
    </row>
    <row r="663" s="213" customFormat="1" ht="15" customHeight="1" spans="1:4">
      <c r="A663" s="236">
        <v>2082799</v>
      </c>
      <c r="B663" s="237" t="s">
        <v>555</v>
      </c>
      <c r="C663" s="235">
        <f>SUM(C664:C666)</f>
        <v>0</v>
      </c>
      <c r="D663" s="234"/>
    </row>
    <row r="664" s="213" customFormat="1" ht="15" customHeight="1" spans="1:4">
      <c r="A664" s="236">
        <v>20828</v>
      </c>
      <c r="B664" s="240" t="s">
        <v>556</v>
      </c>
      <c r="C664" s="235"/>
      <c r="D664" s="234">
        <f>SUM(D665:D671)</f>
        <v>0</v>
      </c>
    </row>
    <row r="665" s="213" customFormat="1" ht="15" customHeight="1" spans="1:4">
      <c r="A665" s="236">
        <v>2082801</v>
      </c>
      <c r="B665" s="237" t="s">
        <v>88</v>
      </c>
      <c r="C665" s="235"/>
      <c r="D665" s="234"/>
    </row>
    <row r="666" s="213" customFormat="1" ht="15" customHeight="1" spans="1:4">
      <c r="A666" s="236">
        <v>2082802</v>
      </c>
      <c r="B666" s="237" t="s">
        <v>89</v>
      </c>
      <c r="C666" s="235"/>
      <c r="D666" s="234"/>
    </row>
    <row r="667" s="213" customFormat="1" ht="15" customHeight="1" spans="1:4">
      <c r="A667" s="236">
        <v>2082803</v>
      </c>
      <c r="B667" s="237" t="s">
        <v>90</v>
      </c>
      <c r="C667" s="235">
        <f>SUM(C668:C674)</f>
        <v>0</v>
      </c>
      <c r="D667" s="234"/>
    </row>
    <row r="668" s="213" customFormat="1" ht="15" customHeight="1" spans="1:4">
      <c r="A668" s="236">
        <v>2082804</v>
      </c>
      <c r="B668" s="237" t="s">
        <v>557</v>
      </c>
      <c r="C668" s="235"/>
      <c r="D668" s="234"/>
    </row>
    <row r="669" s="213" customFormat="1" ht="15" customHeight="1" spans="1:4">
      <c r="A669" s="236">
        <v>2082805</v>
      </c>
      <c r="B669" s="237" t="s">
        <v>558</v>
      </c>
      <c r="C669" s="235"/>
      <c r="D669" s="234"/>
    </row>
    <row r="670" s="213" customFormat="1" ht="15" customHeight="1" spans="1:4">
      <c r="A670" s="236">
        <v>2082850</v>
      </c>
      <c r="B670" s="237" t="s">
        <v>97</v>
      </c>
      <c r="C670" s="235"/>
      <c r="D670" s="234"/>
    </row>
    <row r="671" s="213" customFormat="1" ht="15" customHeight="1" spans="1:4">
      <c r="A671" s="236">
        <v>2082899</v>
      </c>
      <c r="B671" s="237" t="s">
        <v>559</v>
      </c>
      <c r="C671" s="235"/>
      <c r="D671" s="234"/>
    </row>
    <row r="672" s="213" customFormat="1" ht="15" customHeight="1" spans="1:4">
      <c r="A672" s="236">
        <v>20830</v>
      </c>
      <c r="B672" s="240" t="s">
        <v>560</v>
      </c>
      <c r="C672" s="235"/>
      <c r="D672" s="234">
        <f>SUM(D673:D674)</f>
        <v>0</v>
      </c>
    </row>
    <row r="673" s="213" customFormat="1" ht="15" customHeight="1" spans="1:4">
      <c r="A673" s="236">
        <v>2083001</v>
      </c>
      <c r="B673" s="237" t="s">
        <v>561</v>
      </c>
      <c r="C673" s="235"/>
      <c r="D673" s="234"/>
    </row>
    <row r="674" s="213" customFormat="1" ht="15" customHeight="1" spans="1:4">
      <c r="A674" s="236">
        <v>2083099</v>
      </c>
      <c r="B674" s="237" t="s">
        <v>562</v>
      </c>
      <c r="C674" s="235"/>
      <c r="D674" s="234"/>
    </row>
    <row r="675" s="213" customFormat="1" ht="15" customHeight="1" spans="1:4">
      <c r="A675" s="236">
        <v>20899</v>
      </c>
      <c r="B675" s="240" t="s">
        <v>563</v>
      </c>
      <c r="C675" s="235">
        <f>SUM(C676:C677)</f>
        <v>0</v>
      </c>
      <c r="D675" s="234">
        <f>D676</f>
        <v>0</v>
      </c>
    </row>
    <row r="676" s="213" customFormat="1" ht="15" customHeight="1" spans="1:4">
      <c r="A676" s="236">
        <v>2089999</v>
      </c>
      <c r="B676" s="237" t="s">
        <v>564</v>
      </c>
      <c r="C676" s="235"/>
      <c r="D676" s="234"/>
    </row>
    <row r="677" s="213" customFormat="1" ht="15" customHeight="1" spans="1:4">
      <c r="A677" s="236">
        <v>210</v>
      </c>
      <c r="B677" s="240" t="s">
        <v>565</v>
      </c>
      <c r="C677" s="235"/>
      <c r="D677" s="234">
        <f>D678+D683+D698+D702+D714+D717+D721+D726+D730+D734+D737+D746+D748</f>
        <v>244.92</v>
      </c>
    </row>
    <row r="678" s="213" customFormat="1" ht="15" customHeight="1" spans="1:4">
      <c r="A678" s="236">
        <v>21001</v>
      </c>
      <c r="B678" s="240" t="s">
        <v>566</v>
      </c>
      <c r="C678" s="235">
        <f>C679</f>
        <v>0</v>
      </c>
      <c r="D678" s="234">
        <f>SUM(D679:D682)</f>
        <v>0</v>
      </c>
    </row>
    <row r="679" s="213" customFormat="1" ht="15" customHeight="1" spans="1:4">
      <c r="A679" s="236">
        <v>2100101</v>
      </c>
      <c r="B679" s="237" t="s">
        <v>88</v>
      </c>
      <c r="C679" s="235"/>
      <c r="D679" s="234"/>
    </row>
    <row r="680" s="213" customFormat="1" ht="15" customHeight="1" spans="1:4">
      <c r="A680" s="236">
        <v>2100102</v>
      </c>
      <c r="B680" s="237" t="s">
        <v>89</v>
      </c>
      <c r="C680" s="235">
        <f>C681+C686+C701+C705+C717+C720+C724+C729+C733+C737+C740+C749+C751</f>
        <v>6.35</v>
      </c>
      <c r="D680" s="234"/>
    </row>
    <row r="681" s="213" customFormat="1" ht="15" customHeight="1" spans="1:4">
      <c r="A681" s="236">
        <v>2100103</v>
      </c>
      <c r="B681" s="237" t="s">
        <v>90</v>
      </c>
      <c r="C681" s="235">
        <f>SUM(C682:C685)</f>
        <v>0</v>
      </c>
      <c r="D681" s="234"/>
    </row>
    <row r="682" s="213" customFormat="1" ht="15" customHeight="1" spans="1:4">
      <c r="A682" s="236">
        <v>2100199</v>
      </c>
      <c r="B682" s="237" t="s">
        <v>567</v>
      </c>
      <c r="C682" s="235"/>
      <c r="D682" s="234"/>
    </row>
    <row r="683" s="213" customFormat="1" ht="15" customHeight="1" spans="1:4">
      <c r="A683" s="236">
        <v>21002</v>
      </c>
      <c r="B683" s="240" t="s">
        <v>568</v>
      </c>
      <c r="C683" s="235"/>
      <c r="D683" s="234">
        <f>SUM(D684:D697)</f>
        <v>0</v>
      </c>
    </row>
    <row r="684" s="213" customFormat="1" ht="15" customHeight="1" spans="1:4">
      <c r="A684" s="236">
        <v>2100201</v>
      </c>
      <c r="B684" s="237" t="s">
        <v>569</v>
      </c>
      <c r="C684" s="235"/>
      <c r="D684" s="234"/>
    </row>
    <row r="685" s="213" customFormat="1" ht="15" customHeight="1" spans="1:4">
      <c r="A685" s="236">
        <v>2100202</v>
      </c>
      <c r="B685" s="237" t="s">
        <v>570</v>
      </c>
      <c r="C685" s="235"/>
      <c r="D685" s="234"/>
    </row>
    <row r="686" s="213" customFormat="1" ht="15" customHeight="1" spans="1:4">
      <c r="A686" s="236">
        <v>2100203</v>
      </c>
      <c r="B686" s="237" t="s">
        <v>571</v>
      </c>
      <c r="C686" s="235">
        <f>SUM(C687:C700)</f>
        <v>0</v>
      </c>
      <c r="D686" s="234"/>
    </row>
    <row r="687" s="213" customFormat="1" ht="15" customHeight="1" spans="1:4">
      <c r="A687" s="236">
        <v>2100204</v>
      </c>
      <c r="B687" s="237" t="s">
        <v>572</v>
      </c>
      <c r="C687" s="235"/>
      <c r="D687" s="234"/>
    </row>
    <row r="688" s="213" customFormat="1" ht="15" customHeight="1" spans="1:4">
      <c r="A688" s="236">
        <v>2100205</v>
      </c>
      <c r="B688" s="237" t="s">
        <v>573</v>
      </c>
      <c r="C688" s="235"/>
      <c r="D688" s="234"/>
    </row>
    <row r="689" s="213" customFormat="1" ht="15" customHeight="1" spans="1:4">
      <c r="A689" s="236">
        <v>2100206</v>
      </c>
      <c r="B689" s="237" t="s">
        <v>574</v>
      </c>
      <c r="C689" s="235"/>
      <c r="D689" s="234"/>
    </row>
    <row r="690" s="213" customFormat="1" ht="15" customHeight="1" spans="1:4">
      <c r="A690" s="236">
        <v>2100207</v>
      </c>
      <c r="B690" s="237" t="s">
        <v>575</v>
      </c>
      <c r="C690" s="235"/>
      <c r="D690" s="234"/>
    </row>
    <row r="691" s="213" customFormat="1" ht="15" customHeight="1" spans="1:4">
      <c r="A691" s="236">
        <v>2100208</v>
      </c>
      <c r="B691" s="237" t="s">
        <v>576</v>
      </c>
      <c r="C691" s="235"/>
      <c r="D691" s="234"/>
    </row>
    <row r="692" s="213" customFormat="1" ht="15" customHeight="1" spans="1:4">
      <c r="A692" s="236">
        <v>2100209</v>
      </c>
      <c r="B692" s="237" t="s">
        <v>577</v>
      </c>
      <c r="C692" s="235"/>
      <c r="D692" s="234"/>
    </row>
    <row r="693" s="213" customFormat="1" ht="15" customHeight="1" spans="1:4">
      <c r="A693" s="236">
        <v>2100210</v>
      </c>
      <c r="B693" s="237" t="s">
        <v>578</v>
      </c>
      <c r="C693" s="235"/>
      <c r="D693" s="234"/>
    </row>
    <row r="694" s="213" customFormat="1" ht="15" customHeight="1" spans="1:4">
      <c r="A694" s="236">
        <v>2100211</v>
      </c>
      <c r="B694" s="237" t="s">
        <v>579</v>
      </c>
      <c r="C694" s="235"/>
      <c r="D694" s="234"/>
    </row>
    <row r="695" s="213" customFormat="1" ht="15" customHeight="1" spans="1:4">
      <c r="A695" s="236">
        <v>2100212</v>
      </c>
      <c r="B695" s="237" t="s">
        <v>580</v>
      </c>
      <c r="C695" s="235"/>
      <c r="D695" s="234"/>
    </row>
    <row r="696" s="213" customFormat="1" ht="15" customHeight="1" spans="1:4">
      <c r="A696" s="236">
        <v>2100213</v>
      </c>
      <c r="B696" s="237" t="s">
        <v>581</v>
      </c>
      <c r="C696" s="235"/>
      <c r="D696" s="234"/>
    </row>
    <row r="697" s="213" customFormat="1" ht="15" customHeight="1" spans="1:4">
      <c r="A697" s="236">
        <v>2100299</v>
      </c>
      <c r="B697" s="237" t="s">
        <v>582</v>
      </c>
      <c r="C697" s="235"/>
      <c r="D697" s="234"/>
    </row>
    <row r="698" s="213" customFormat="1" ht="15" customHeight="1" spans="1:4">
      <c r="A698" s="230">
        <v>21003</v>
      </c>
      <c r="B698" s="240" t="s">
        <v>583</v>
      </c>
      <c r="C698" s="235"/>
      <c r="D698" s="234">
        <f>SUM(D699:D701)</f>
        <v>0</v>
      </c>
    </row>
    <row r="699" s="213" customFormat="1" ht="15" customHeight="1" spans="1:4">
      <c r="A699" s="230">
        <v>2100301</v>
      </c>
      <c r="B699" s="237" t="s">
        <v>584</v>
      </c>
      <c r="C699" s="235"/>
      <c r="D699" s="234"/>
    </row>
    <row r="700" s="213" customFormat="1" ht="15" customHeight="1" spans="1:4">
      <c r="A700" s="230">
        <v>2100302</v>
      </c>
      <c r="B700" s="237" t="s">
        <v>585</v>
      </c>
      <c r="C700" s="235"/>
      <c r="D700" s="234"/>
    </row>
    <row r="701" s="213" customFormat="1" ht="15" customHeight="1" spans="1:4">
      <c r="A701" s="230">
        <v>2100399</v>
      </c>
      <c r="B701" s="237" t="s">
        <v>586</v>
      </c>
      <c r="C701" s="235">
        <f>SUM(C702:C704)</f>
        <v>0</v>
      </c>
      <c r="D701" s="234"/>
    </row>
    <row r="702" s="213" customFormat="1" ht="15" customHeight="1" spans="1:4">
      <c r="A702" s="230">
        <v>21004</v>
      </c>
      <c r="B702" s="240" t="s">
        <v>587</v>
      </c>
      <c r="C702" s="235"/>
      <c r="D702" s="234">
        <f>SUM(D703:D713)</f>
        <v>0</v>
      </c>
    </row>
    <row r="703" s="213" customFormat="1" ht="15" customHeight="1" spans="1:4">
      <c r="A703" s="230">
        <v>2100401</v>
      </c>
      <c r="B703" s="237" t="s">
        <v>588</v>
      </c>
      <c r="C703" s="235"/>
      <c r="D703" s="234"/>
    </row>
    <row r="704" s="213" customFormat="1" ht="15" customHeight="1" spans="1:4">
      <c r="A704" s="230">
        <v>2100402</v>
      </c>
      <c r="B704" s="237" t="s">
        <v>589</v>
      </c>
      <c r="C704" s="235"/>
      <c r="D704" s="234"/>
    </row>
    <row r="705" s="213" customFormat="1" ht="15" customHeight="1" spans="1:4">
      <c r="A705" s="236">
        <v>2100403</v>
      </c>
      <c r="B705" s="237" t="s">
        <v>590</v>
      </c>
      <c r="C705" s="235">
        <f>SUM(C706:C716)</f>
        <v>0</v>
      </c>
      <c r="D705" s="234"/>
    </row>
    <row r="706" s="213" customFormat="1" ht="15" customHeight="1" spans="1:4">
      <c r="A706" s="236">
        <v>2100404</v>
      </c>
      <c r="B706" s="237" t="s">
        <v>591</v>
      </c>
      <c r="C706" s="235"/>
      <c r="D706" s="234"/>
    </row>
    <row r="707" s="213" customFormat="1" ht="15" customHeight="1" spans="1:4">
      <c r="A707" s="236">
        <v>2100405</v>
      </c>
      <c r="B707" s="237" t="s">
        <v>592</v>
      </c>
      <c r="C707" s="235"/>
      <c r="D707" s="234"/>
    </row>
    <row r="708" s="213" customFormat="1" ht="15" customHeight="1" spans="1:4">
      <c r="A708" s="236">
        <v>2100406</v>
      </c>
      <c r="B708" s="237" t="s">
        <v>593</v>
      </c>
      <c r="C708" s="235"/>
      <c r="D708" s="234"/>
    </row>
    <row r="709" s="213" customFormat="1" ht="15" customHeight="1" spans="1:4">
      <c r="A709" s="236">
        <v>2100407</v>
      </c>
      <c r="B709" s="237" t="s">
        <v>594</v>
      </c>
      <c r="C709" s="235"/>
      <c r="D709" s="234"/>
    </row>
    <row r="710" s="213" customFormat="1" ht="15" customHeight="1" spans="1:4">
      <c r="A710" s="236">
        <v>2100408</v>
      </c>
      <c r="B710" s="237" t="s">
        <v>595</v>
      </c>
      <c r="C710" s="235"/>
      <c r="D710" s="234"/>
    </row>
    <row r="711" s="213" customFormat="1" ht="15" customHeight="1" spans="1:4">
      <c r="A711" s="236">
        <v>2100409</v>
      </c>
      <c r="B711" s="237" t="s">
        <v>596</v>
      </c>
      <c r="C711" s="235"/>
      <c r="D711" s="234"/>
    </row>
    <row r="712" s="213" customFormat="1" ht="15" customHeight="1" spans="1:4">
      <c r="A712" s="236">
        <v>2100410</v>
      </c>
      <c r="B712" s="237" t="s">
        <v>597</v>
      </c>
      <c r="C712" s="235"/>
      <c r="D712" s="234"/>
    </row>
    <row r="713" s="213" customFormat="1" ht="15" customHeight="1" spans="1:4">
      <c r="A713" s="236">
        <v>2100499</v>
      </c>
      <c r="B713" s="237" t="s">
        <v>598</v>
      </c>
      <c r="C713" s="235"/>
      <c r="D713" s="234"/>
    </row>
    <row r="714" s="213" customFormat="1" ht="15" customHeight="1" spans="1:4">
      <c r="A714" s="236">
        <v>21006</v>
      </c>
      <c r="B714" s="240" t="s">
        <v>599</v>
      </c>
      <c r="C714" s="235"/>
      <c r="D714" s="234">
        <f>SUM(D715:D716)</f>
        <v>0</v>
      </c>
    </row>
    <row r="715" s="213" customFormat="1" ht="15" customHeight="1" spans="1:4">
      <c r="A715" s="236">
        <v>2100601</v>
      </c>
      <c r="B715" s="237" t="s">
        <v>600</v>
      </c>
      <c r="C715" s="235"/>
      <c r="D715" s="234"/>
    </row>
    <row r="716" s="213" customFormat="1" ht="15" customHeight="1" spans="1:4">
      <c r="A716" s="236">
        <v>2100699</v>
      </c>
      <c r="B716" s="237" t="s">
        <v>601</v>
      </c>
      <c r="C716" s="235"/>
      <c r="D716" s="234"/>
    </row>
    <row r="717" s="213" customFormat="1" ht="15" customHeight="1" spans="1:4">
      <c r="A717" s="236">
        <v>21007</v>
      </c>
      <c r="B717" s="240" t="s">
        <v>602</v>
      </c>
      <c r="C717" s="235">
        <f>SUM(C718:C719)</f>
        <v>0</v>
      </c>
      <c r="D717" s="234">
        <f>SUM(D718:D720)</f>
        <v>0</v>
      </c>
    </row>
    <row r="718" s="213" customFormat="1" ht="15" customHeight="1" spans="1:4">
      <c r="A718" s="236">
        <v>2100716</v>
      </c>
      <c r="B718" s="237" t="s">
        <v>603</v>
      </c>
      <c r="C718" s="235"/>
      <c r="D718" s="234"/>
    </row>
    <row r="719" s="213" customFormat="1" ht="15" customHeight="1" spans="1:4">
      <c r="A719" s="236">
        <v>2100717</v>
      </c>
      <c r="B719" s="237" t="s">
        <v>604</v>
      </c>
      <c r="C719" s="235"/>
      <c r="D719" s="234"/>
    </row>
    <row r="720" s="213" customFormat="1" ht="15" customHeight="1" spans="1:4">
      <c r="A720" s="236">
        <v>2100799</v>
      </c>
      <c r="B720" s="237" t="s">
        <v>605</v>
      </c>
      <c r="C720" s="235">
        <f>SUM(C721:C723)</f>
        <v>6.35</v>
      </c>
      <c r="D720" s="234"/>
    </row>
    <row r="721" s="213" customFormat="1" ht="15" customHeight="1" spans="1:4">
      <c r="A721" s="236">
        <v>21011</v>
      </c>
      <c r="B721" s="240" t="s">
        <v>606</v>
      </c>
      <c r="C721" s="235"/>
      <c r="D721" s="234">
        <f>SUM(D722:D725)</f>
        <v>244.92</v>
      </c>
    </row>
    <row r="722" s="213" customFormat="1" ht="15" customHeight="1" spans="1:4">
      <c r="A722" s="236">
        <v>2101101</v>
      </c>
      <c r="B722" s="237" t="s">
        <v>607</v>
      </c>
      <c r="C722" s="235"/>
      <c r="D722" s="234">
        <v>220.05</v>
      </c>
    </row>
    <row r="723" s="213" customFormat="1" ht="15" customHeight="1" spans="1:4">
      <c r="A723" s="236">
        <v>2101102</v>
      </c>
      <c r="B723" s="237" t="s">
        <v>608</v>
      </c>
      <c r="C723" s="235">
        <v>6.35</v>
      </c>
      <c r="D723" s="234"/>
    </row>
    <row r="724" s="213" customFormat="1" ht="15" customHeight="1" spans="1:4">
      <c r="A724" s="236">
        <v>2101103</v>
      </c>
      <c r="B724" s="237" t="s">
        <v>609</v>
      </c>
      <c r="C724" s="235">
        <f>SUM(C725:C728)</f>
        <v>0</v>
      </c>
      <c r="D724" s="234">
        <v>24.87</v>
      </c>
    </row>
    <row r="725" s="213" customFormat="1" ht="15" customHeight="1" spans="1:4">
      <c r="A725" s="236">
        <v>2101199</v>
      </c>
      <c r="B725" s="237" t="s">
        <v>610</v>
      </c>
      <c r="C725" s="235"/>
      <c r="D725" s="234"/>
    </row>
    <row r="726" s="213" customFormat="1" ht="15" customHeight="1" spans="1:4">
      <c r="A726" s="236">
        <v>21012</v>
      </c>
      <c r="B726" s="240" t="s">
        <v>611</v>
      </c>
      <c r="C726" s="235"/>
      <c r="D726" s="234">
        <f>SUM(D727:D729)</f>
        <v>0</v>
      </c>
    </row>
    <row r="727" s="213" customFormat="1" ht="15" customHeight="1" spans="1:4">
      <c r="A727" s="236">
        <v>2101201</v>
      </c>
      <c r="B727" s="237" t="s">
        <v>612</v>
      </c>
      <c r="C727" s="235"/>
      <c r="D727" s="234"/>
    </row>
    <row r="728" s="213" customFormat="1" ht="15" customHeight="1" spans="1:4">
      <c r="A728" s="236">
        <v>2101202</v>
      </c>
      <c r="B728" s="237" t="s">
        <v>613</v>
      </c>
      <c r="C728" s="235"/>
      <c r="D728" s="234"/>
    </row>
    <row r="729" s="213" customFormat="1" ht="15" customHeight="1" spans="1:4">
      <c r="A729" s="236">
        <v>2101299</v>
      </c>
      <c r="B729" s="237" t="s">
        <v>614</v>
      </c>
      <c r="C729" s="235">
        <f>SUM(C730:C732)</f>
        <v>0</v>
      </c>
      <c r="D729" s="234"/>
    </row>
    <row r="730" s="213" customFormat="1" ht="15" customHeight="1" spans="1:4">
      <c r="A730" s="236">
        <v>21013</v>
      </c>
      <c r="B730" s="240" t="s">
        <v>615</v>
      </c>
      <c r="C730" s="235"/>
      <c r="D730" s="234">
        <f>SUM(D731:D733)</f>
        <v>0</v>
      </c>
    </row>
    <row r="731" s="213" customFormat="1" ht="15" customHeight="1" spans="1:4">
      <c r="A731" s="236">
        <v>2101301</v>
      </c>
      <c r="B731" s="237" t="s">
        <v>616</v>
      </c>
      <c r="C731" s="235"/>
      <c r="D731" s="234"/>
    </row>
    <row r="732" s="213" customFormat="1" ht="15" customHeight="1" spans="1:4">
      <c r="A732" s="236">
        <v>2101302</v>
      </c>
      <c r="B732" s="237" t="s">
        <v>617</v>
      </c>
      <c r="C732" s="235"/>
      <c r="D732" s="234"/>
    </row>
    <row r="733" s="213" customFormat="1" ht="15" customHeight="1" spans="1:4">
      <c r="A733" s="236">
        <v>2101399</v>
      </c>
      <c r="B733" s="237" t="s">
        <v>618</v>
      </c>
      <c r="C733" s="235">
        <f>SUM(C734:C736)</f>
        <v>0</v>
      </c>
      <c r="D733" s="234"/>
    </row>
    <row r="734" s="213" customFormat="1" ht="15" customHeight="1" spans="1:4">
      <c r="A734" s="236">
        <v>21014</v>
      </c>
      <c r="B734" s="240" t="s">
        <v>619</v>
      </c>
      <c r="C734" s="235"/>
      <c r="D734" s="234">
        <f>SUM(D735:D736)</f>
        <v>0</v>
      </c>
    </row>
    <row r="735" s="213" customFormat="1" ht="15" customHeight="1" spans="1:4">
      <c r="A735" s="230">
        <v>2101401</v>
      </c>
      <c r="B735" s="237" t="s">
        <v>620</v>
      </c>
      <c r="C735" s="235"/>
      <c r="D735" s="234"/>
    </row>
    <row r="736" s="213" customFormat="1" ht="15" customHeight="1" spans="1:4">
      <c r="A736" s="230">
        <v>2101499</v>
      </c>
      <c r="B736" s="237" t="s">
        <v>621</v>
      </c>
      <c r="C736" s="235"/>
      <c r="D736" s="234"/>
    </row>
    <row r="737" s="213" customFormat="1" ht="15" customHeight="1" spans="1:4">
      <c r="A737" s="230">
        <v>21015</v>
      </c>
      <c r="B737" s="240" t="s">
        <v>622</v>
      </c>
      <c r="C737" s="235">
        <f>SUM(C738:C739)</f>
        <v>0</v>
      </c>
      <c r="D737" s="234">
        <f>SUM(D738:D745)</f>
        <v>0</v>
      </c>
    </row>
    <row r="738" s="213" customFormat="1" ht="15" customHeight="1" spans="1:4">
      <c r="A738" s="230">
        <v>2101501</v>
      </c>
      <c r="B738" s="237" t="s">
        <v>88</v>
      </c>
      <c r="C738" s="235"/>
      <c r="D738" s="234"/>
    </row>
    <row r="739" s="213" customFormat="1" ht="15" customHeight="1" spans="1:4">
      <c r="A739" s="230">
        <v>2101502</v>
      </c>
      <c r="B739" s="237" t="s">
        <v>89</v>
      </c>
      <c r="C739" s="235"/>
      <c r="D739" s="234"/>
    </row>
    <row r="740" s="213" customFormat="1" ht="15" customHeight="1" spans="1:4">
      <c r="A740" s="230">
        <v>2101503</v>
      </c>
      <c r="B740" s="237" t="s">
        <v>90</v>
      </c>
      <c r="C740" s="235">
        <f>SUM(C741:C748)</f>
        <v>0</v>
      </c>
      <c r="D740" s="234"/>
    </row>
    <row r="741" s="213" customFormat="1" ht="15" customHeight="1" spans="1:4">
      <c r="A741" s="230">
        <v>2101504</v>
      </c>
      <c r="B741" s="237" t="s">
        <v>129</v>
      </c>
      <c r="C741" s="235"/>
      <c r="D741" s="234"/>
    </row>
    <row r="742" s="213" customFormat="1" ht="15" customHeight="1" spans="1:4">
      <c r="A742" s="230">
        <v>2101505</v>
      </c>
      <c r="B742" s="237" t="s">
        <v>623</v>
      </c>
      <c r="C742" s="235"/>
      <c r="D742" s="234"/>
    </row>
    <row r="743" s="213" customFormat="1" ht="15" customHeight="1" spans="1:4">
      <c r="A743" s="230">
        <v>2101506</v>
      </c>
      <c r="B743" s="237" t="s">
        <v>624</v>
      </c>
      <c r="C743" s="235"/>
      <c r="D743" s="234"/>
    </row>
    <row r="744" s="213" customFormat="1" ht="15" customHeight="1" spans="1:4">
      <c r="A744" s="230">
        <v>2101550</v>
      </c>
      <c r="B744" s="237" t="s">
        <v>97</v>
      </c>
      <c r="C744" s="235"/>
      <c r="D744" s="234"/>
    </row>
    <row r="745" s="213" customFormat="1" ht="15" customHeight="1" spans="1:4">
      <c r="A745" s="230">
        <v>2101599</v>
      </c>
      <c r="B745" s="237" t="s">
        <v>625</v>
      </c>
      <c r="C745" s="235"/>
      <c r="D745" s="234"/>
    </row>
    <row r="746" s="213" customFormat="1" ht="15" customHeight="1" spans="1:4">
      <c r="A746" s="230">
        <v>21016</v>
      </c>
      <c r="B746" s="240" t="s">
        <v>626</v>
      </c>
      <c r="C746" s="235"/>
      <c r="D746" s="234">
        <f>D747</f>
        <v>0</v>
      </c>
    </row>
    <row r="747" s="213" customFormat="1" ht="15" customHeight="1" spans="1:4">
      <c r="A747" s="230">
        <v>2101601</v>
      </c>
      <c r="B747" s="237" t="s">
        <v>627</v>
      </c>
      <c r="C747" s="235"/>
      <c r="D747" s="234"/>
    </row>
    <row r="748" s="213" customFormat="1" ht="15" customHeight="1" spans="1:4">
      <c r="A748" s="230">
        <v>21099</v>
      </c>
      <c r="B748" s="240" t="s">
        <v>628</v>
      </c>
      <c r="C748" s="235"/>
      <c r="D748" s="234">
        <f>D749</f>
        <v>0</v>
      </c>
    </row>
    <row r="749" s="213" customFormat="1" ht="15" customHeight="1" spans="1:4">
      <c r="A749" s="230">
        <v>2109999</v>
      </c>
      <c r="B749" s="237" t="s">
        <v>629</v>
      </c>
      <c r="C749" s="235">
        <f>C750</f>
        <v>0</v>
      </c>
      <c r="D749" s="234"/>
    </row>
    <row r="750" s="213" customFormat="1" ht="15" customHeight="1" spans="1:4">
      <c r="A750" s="230">
        <v>211</v>
      </c>
      <c r="B750" s="240" t="s">
        <v>630</v>
      </c>
      <c r="C750" s="235"/>
      <c r="D750" s="234">
        <f>D751+D761+D765+D774+D781+D788+D794+D797+D800+D802+D804+D810+D812+D814+D825</f>
        <v>0</v>
      </c>
    </row>
    <row r="751" s="213" customFormat="1" ht="15" customHeight="1" spans="1:4">
      <c r="A751" s="230">
        <v>21101</v>
      </c>
      <c r="B751" s="240" t="s">
        <v>631</v>
      </c>
      <c r="C751" s="235">
        <f>C752</f>
        <v>0</v>
      </c>
      <c r="D751" s="234">
        <f>SUM(D752:D760)</f>
        <v>0</v>
      </c>
    </row>
    <row r="752" s="213" customFormat="1" ht="15" customHeight="1" spans="1:4">
      <c r="A752" s="230">
        <v>2110101</v>
      </c>
      <c r="B752" s="237" t="s">
        <v>88</v>
      </c>
      <c r="C752" s="235"/>
      <c r="D752" s="234"/>
    </row>
    <row r="753" s="213" customFormat="1" ht="15" customHeight="1" spans="1:4">
      <c r="A753" s="230">
        <v>2110102</v>
      </c>
      <c r="B753" s="237" t="s">
        <v>89</v>
      </c>
      <c r="C753" s="235">
        <f>C754+C764+C768+C777+C784+C791+C797+C800+C803+C805+C807+C813+C815+C817+C828</f>
        <v>439.55</v>
      </c>
      <c r="D753" s="234"/>
    </row>
    <row r="754" s="213" customFormat="1" ht="15" customHeight="1" spans="1:4">
      <c r="A754" s="230">
        <v>2110103</v>
      </c>
      <c r="B754" s="237" t="s">
        <v>90</v>
      </c>
      <c r="C754" s="235">
        <f>SUM(C755:C763)</f>
        <v>0</v>
      </c>
      <c r="D754" s="234"/>
    </row>
    <row r="755" s="213" customFormat="1" ht="15" customHeight="1" spans="1:4">
      <c r="A755" s="230">
        <v>2110104</v>
      </c>
      <c r="B755" s="237" t="s">
        <v>632</v>
      </c>
      <c r="C755" s="235"/>
      <c r="D755" s="234"/>
    </row>
    <row r="756" s="213" customFormat="1" ht="15" customHeight="1" spans="1:4">
      <c r="A756" s="230">
        <v>2110105</v>
      </c>
      <c r="B756" s="237" t="s">
        <v>633</v>
      </c>
      <c r="C756" s="235"/>
      <c r="D756" s="234"/>
    </row>
    <row r="757" s="213" customFormat="1" ht="15" customHeight="1" spans="1:4">
      <c r="A757" s="230">
        <v>2110106</v>
      </c>
      <c r="B757" s="237" t="s">
        <v>634</v>
      </c>
      <c r="C757" s="235"/>
      <c r="D757" s="234"/>
    </row>
    <row r="758" s="213" customFormat="1" ht="15" customHeight="1" spans="1:4">
      <c r="A758" s="230">
        <v>2110107</v>
      </c>
      <c r="B758" s="237" t="s">
        <v>635</v>
      </c>
      <c r="C758" s="235"/>
      <c r="D758" s="234"/>
    </row>
    <row r="759" s="213" customFormat="1" ht="15" customHeight="1" spans="1:4">
      <c r="A759" s="230">
        <v>2110108</v>
      </c>
      <c r="B759" s="237" t="s">
        <v>636</v>
      </c>
      <c r="C759" s="235"/>
      <c r="D759" s="234"/>
    </row>
    <row r="760" s="213" customFormat="1" ht="15" customHeight="1" spans="1:4">
      <c r="A760" s="230">
        <v>2110199</v>
      </c>
      <c r="B760" s="237" t="s">
        <v>637</v>
      </c>
      <c r="C760" s="235"/>
      <c r="D760" s="234"/>
    </row>
    <row r="761" s="213" customFormat="1" ht="15" customHeight="1" spans="1:4">
      <c r="A761" s="230">
        <v>21102</v>
      </c>
      <c r="B761" s="240" t="s">
        <v>638</v>
      </c>
      <c r="C761" s="235"/>
      <c r="D761" s="234">
        <f>SUM(D762:D764)</f>
        <v>0</v>
      </c>
    </row>
    <row r="762" s="213" customFormat="1" ht="15" customHeight="1" spans="1:4">
      <c r="A762" s="230">
        <v>2110203</v>
      </c>
      <c r="B762" s="237" t="s">
        <v>639</v>
      </c>
      <c r="C762" s="235"/>
      <c r="D762" s="234"/>
    </row>
    <row r="763" s="213" customFormat="1" ht="15" customHeight="1" spans="1:4">
      <c r="A763" s="230">
        <v>2110204</v>
      </c>
      <c r="B763" s="237" t="s">
        <v>640</v>
      </c>
      <c r="C763" s="235"/>
      <c r="D763" s="234"/>
    </row>
    <row r="764" s="213" customFormat="1" ht="15" customHeight="1" spans="1:4">
      <c r="A764" s="230">
        <v>2110299</v>
      </c>
      <c r="B764" s="237" t="s">
        <v>641</v>
      </c>
      <c r="C764" s="235">
        <f>SUM(C765:C767)</f>
        <v>0</v>
      </c>
      <c r="D764" s="234"/>
    </row>
    <row r="765" s="213" customFormat="1" ht="15" customHeight="1" spans="1:4">
      <c r="A765" s="230">
        <v>21103</v>
      </c>
      <c r="B765" s="240" t="s">
        <v>642</v>
      </c>
      <c r="C765" s="235"/>
      <c r="D765" s="234">
        <f>SUM(D766:D773)</f>
        <v>0</v>
      </c>
    </row>
    <row r="766" s="213" customFormat="1" ht="15" customHeight="1" spans="1:4">
      <c r="A766" s="230">
        <v>2110301</v>
      </c>
      <c r="B766" s="237" t="s">
        <v>643</v>
      </c>
      <c r="C766" s="235"/>
      <c r="D766" s="234"/>
    </row>
    <row r="767" s="213" customFormat="1" ht="15" customHeight="1" spans="1:4">
      <c r="A767" s="230">
        <v>2110302</v>
      </c>
      <c r="B767" s="237" t="s">
        <v>644</v>
      </c>
      <c r="C767" s="235"/>
      <c r="D767" s="234"/>
    </row>
    <row r="768" s="213" customFormat="1" ht="15" customHeight="1" spans="1:4">
      <c r="A768" s="230">
        <v>2110303</v>
      </c>
      <c r="B768" s="237" t="s">
        <v>645</v>
      </c>
      <c r="C768" s="235">
        <f>SUM(C769:C776)</f>
        <v>439.55</v>
      </c>
      <c r="D768" s="234"/>
    </row>
    <row r="769" s="213" customFormat="1" ht="15" customHeight="1" spans="1:4">
      <c r="A769" s="230">
        <v>2110304</v>
      </c>
      <c r="B769" s="237" t="s">
        <v>646</v>
      </c>
      <c r="C769" s="235">
        <v>439.55</v>
      </c>
      <c r="D769" s="234"/>
    </row>
    <row r="770" s="213" customFormat="1" ht="15" customHeight="1" spans="1:4">
      <c r="A770" s="230">
        <v>2110305</v>
      </c>
      <c r="B770" s="237" t="s">
        <v>647</v>
      </c>
      <c r="C770" s="235"/>
      <c r="D770" s="234"/>
    </row>
    <row r="771" s="213" customFormat="1" ht="15" customHeight="1" spans="1:4">
      <c r="A771" s="230">
        <v>2110306</v>
      </c>
      <c r="B771" s="237" t="s">
        <v>648</v>
      </c>
      <c r="C771" s="235"/>
      <c r="D771" s="234"/>
    </row>
    <row r="772" s="213" customFormat="1" ht="15" customHeight="1" spans="1:4">
      <c r="A772" s="230">
        <v>2110307</v>
      </c>
      <c r="B772" s="237" t="s">
        <v>649</v>
      </c>
      <c r="C772" s="235"/>
      <c r="D772" s="234"/>
    </row>
    <row r="773" s="213" customFormat="1" ht="15" customHeight="1" spans="1:4">
      <c r="A773" s="230">
        <v>2110399</v>
      </c>
      <c r="B773" s="237" t="s">
        <v>650</v>
      </c>
      <c r="C773" s="235"/>
      <c r="D773" s="234"/>
    </row>
    <row r="774" s="213" customFormat="1" ht="15" customHeight="1" spans="1:4">
      <c r="A774" s="230">
        <v>21104</v>
      </c>
      <c r="B774" s="240" t="s">
        <v>651</v>
      </c>
      <c r="C774" s="235"/>
      <c r="D774" s="234">
        <f>SUM(D775:D780)</f>
        <v>0</v>
      </c>
    </row>
    <row r="775" s="213" customFormat="1" ht="15" customHeight="1" spans="1:4">
      <c r="A775" s="230">
        <v>2110401</v>
      </c>
      <c r="B775" s="237" t="s">
        <v>652</v>
      </c>
      <c r="C775" s="235"/>
      <c r="D775" s="234"/>
    </row>
    <row r="776" s="213" customFormat="1" ht="15" customHeight="1" spans="1:4">
      <c r="A776" s="230">
        <v>2110402</v>
      </c>
      <c r="B776" s="237" t="s">
        <v>653</v>
      </c>
      <c r="C776" s="235"/>
      <c r="D776" s="234"/>
    </row>
    <row r="777" s="213" customFormat="1" ht="15" customHeight="1" spans="1:4">
      <c r="A777" s="230">
        <v>2110404</v>
      </c>
      <c r="B777" s="237" t="s">
        <v>654</v>
      </c>
      <c r="C777" s="235">
        <f>SUM(C778:C783)</f>
        <v>0</v>
      </c>
      <c r="D777" s="234"/>
    </row>
    <row r="778" s="213" customFormat="1" ht="15" customHeight="1" spans="1:4">
      <c r="A778" s="230">
        <v>2110405</v>
      </c>
      <c r="B778" s="237" t="s">
        <v>655</v>
      </c>
      <c r="C778" s="235"/>
      <c r="D778" s="234"/>
    </row>
    <row r="779" s="213" customFormat="1" ht="15" customHeight="1" spans="1:4">
      <c r="A779" s="230">
        <v>2110406</v>
      </c>
      <c r="B779" s="237" t="s">
        <v>656</v>
      </c>
      <c r="C779" s="235"/>
      <c r="D779" s="234"/>
    </row>
    <row r="780" s="213" customFormat="1" ht="15" customHeight="1" spans="1:4">
      <c r="A780" s="230">
        <v>2110499</v>
      </c>
      <c r="B780" s="237" t="s">
        <v>657</v>
      </c>
      <c r="C780" s="235"/>
      <c r="D780" s="234"/>
    </row>
    <row r="781" s="213" customFormat="1" ht="15" customHeight="1" spans="1:4">
      <c r="A781" s="230">
        <v>21105</v>
      </c>
      <c r="B781" s="240" t="s">
        <v>658</v>
      </c>
      <c r="C781" s="235"/>
      <c r="D781" s="234">
        <f>SUM(D782:D787)</f>
        <v>0</v>
      </c>
    </row>
    <row r="782" s="213" customFormat="1" ht="15" customHeight="1" spans="1:4">
      <c r="A782" s="230">
        <v>2110501</v>
      </c>
      <c r="B782" s="237" t="s">
        <v>659</v>
      </c>
      <c r="C782" s="235"/>
      <c r="D782" s="234"/>
    </row>
    <row r="783" s="213" customFormat="1" ht="15" customHeight="1" spans="1:4">
      <c r="A783" s="230">
        <v>2110502</v>
      </c>
      <c r="B783" s="237" t="s">
        <v>660</v>
      </c>
      <c r="C783" s="235"/>
      <c r="D783" s="234"/>
    </row>
    <row r="784" s="213" customFormat="1" ht="15" customHeight="1" spans="1:4">
      <c r="A784" s="230">
        <v>2110503</v>
      </c>
      <c r="B784" s="237" t="s">
        <v>661</v>
      </c>
      <c r="C784" s="235">
        <f>SUM(C785:C790)</f>
        <v>0</v>
      </c>
      <c r="D784" s="234"/>
    </row>
    <row r="785" s="213" customFormat="1" ht="15" customHeight="1" spans="1:4">
      <c r="A785" s="230">
        <v>2110506</v>
      </c>
      <c r="B785" s="237" t="s">
        <v>662</v>
      </c>
      <c r="C785" s="235"/>
      <c r="D785" s="234"/>
    </row>
    <row r="786" s="213" customFormat="1" ht="15" customHeight="1" spans="1:4">
      <c r="A786" s="230">
        <v>2110507</v>
      </c>
      <c r="B786" s="237" t="s">
        <v>663</v>
      </c>
      <c r="C786" s="235"/>
      <c r="D786" s="234"/>
    </row>
    <row r="787" s="213" customFormat="1" ht="15" customHeight="1" spans="1:4">
      <c r="A787" s="230">
        <v>2110599</v>
      </c>
      <c r="B787" s="237" t="s">
        <v>664</v>
      </c>
      <c r="C787" s="235"/>
      <c r="D787" s="234"/>
    </row>
    <row r="788" s="213" customFormat="1" ht="15" customHeight="1" spans="1:4">
      <c r="A788" s="230">
        <v>21106</v>
      </c>
      <c r="B788" s="240" t="s">
        <v>665</v>
      </c>
      <c r="C788" s="235"/>
      <c r="D788" s="234">
        <f>SUM(D789:D793)</f>
        <v>0</v>
      </c>
    </row>
    <row r="789" s="213" customFormat="1" ht="15" customHeight="1" spans="1:4">
      <c r="A789" s="230">
        <v>2110602</v>
      </c>
      <c r="B789" s="237" t="s">
        <v>666</v>
      </c>
      <c r="C789" s="235"/>
      <c r="D789" s="234"/>
    </row>
    <row r="790" s="213" customFormat="1" ht="15" customHeight="1" spans="1:4">
      <c r="A790" s="230">
        <v>2110603</v>
      </c>
      <c r="B790" s="237" t="s">
        <v>667</v>
      </c>
      <c r="C790" s="235"/>
      <c r="D790" s="234"/>
    </row>
    <row r="791" s="213" customFormat="1" ht="15" customHeight="1" spans="1:4">
      <c r="A791" s="230">
        <v>2110604</v>
      </c>
      <c r="B791" s="237" t="s">
        <v>668</v>
      </c>
      <c r="C791" s="235">
        <f>SUM(C792:C796)</f>
        <v>0</v>
      </c>
      <c r="D791" s="234"/>
    </row>
    <row r="792" s="213" customFormat="1" ht="15" customHeight="1" spans="1:4">
      <c r="A792" s="230">
        <v>2110605</v>
      </c>
      <c r="B792" s="237" t="s">
        <v>669</v>
      </c>
      <c r="C792" s="235"/>
      <c r="D792" s="234"/>
    </row>
    <row r="793" s="213" customFormat="1" ht="15" customHeight="1" spans="1:4">
      <c r="A793" s="230">
        <v>2110699</v>
      </c>
      <c r="B793" s="237" t="s">
        <v>670</v>
      </c>
      <c r="C793" s="235"/>
      <c r="D793" s="234"/>
    </row>
    <row r="794" s="213" customFormat="1" ht="15" customHeight="1" spans="1:4">
      <c r="A794" s="230">
        <v>21107</v>
      </c>
      <c r="B794" s="240" t="s">
        <v>671</v>
      </c>
      <c r="C794" s="235"/>
      <c r="D794" s="234">
        <f>SUM(D795:D796)</f>
        <v>0</v>
      </c>
    </row>
    <row r="795" s="213" customFormat="1" ht="15" customHeight="1" spans="1:4">
      <c r="A795" s="230">
        <v>2110704</v>
      </c>
      <c r="B795" s="237" t="s">
        <v>672</v>
      </c>
      <c r="C795" s="235"/>
      <c r="D795" s="234"/>
    </row>
    <row r="796" s="213" customFormat="1" ht="15" customHeight="1" spans="1:4">
      <c r="A796" s="230">
        <v>2110799</v>
      </c>
      <c r="B796" s="237" t="s">
        <v>673</v>
      </c>
      <c r="C796" s="235"/>
      <c r="D796" s="234"/>
    </row>
    <row r="797" s="213" customFormat="1" ht="15" customHeight="1" spans="1:4">
      <c r="A797" s="230">
        <v>21108</v>
      </c>
      <c r="B797" s="240" t="s">
        <v>674</v>
      </c>
      <c r="C797" s="235">
        <f>SUM(C798:C799)</f>
        <v>0</v>
      </c>
      <c r="D797" s="234">
        <f>SUM(D798:D799)</f>
        <v>0</v>
      </c>
    </row>
    <row r="798" s="213" customFormat="1" ht="15" customHeight="1" spans="1:4">
      <c r="A798" s="230">
        <v>2110804</v>
      </c>
      <c r="B798" s="237" t="s">
        <v>675</v>
      </c>
      <c r="C798" s="235"/>
      <c r="D798" s="234"/>
    </row>
    <row r="799" s="213" customFormat="1" ht="15" customHeight="1" spans="1:4">
      <c r="A799" s="230">
        <v>2110899</v>
      </c>
      <c r="B799" s="237" t="s">
        <v>676</v>
      </c>
      <c r="C799" s="235"/>
      <c r="D799" s="234"/>
    </row>
    <row r="800" s="213" customFormat="1" ht="15" customHeight="1" spans="1:4">
      <c r="A800" s="230">
        <v>21109</v>
      </c>
      <c r="B800" s="240" t="s">
        <v>677</v>
      </c>
      <c r="C800" s="235">
        <f>SUM(C801:C802)</f>
        <v>0</v>
      </c>
      <c r="D800" s="234">
        <f>D801</f>
        <v>0</v>
      </c>
    </row>
    <row r="801" s="213" customFormat="1" ht="15" customHeight="1" spans="1:4">
      <c r="A801" s="230">
        <v>2110901</v>
      </c>
      <c r="B801" s="237" t="s">
        <v>678</v>
      </c>
      <c r="C801" s="235"/>
      <c r="D801" s="234"/>
    </row>
    <row r="802" s="213" customFormat="1" ht="15" customHeight="1" spans="1:4">
      <c r="A802" s="230">
        <v>21110</v>
      </c>
      <c r="B802" s="240" t="s">
        <v>679</v>
      </c>
      <c r="C802" s="235"/>
      <c r="D802" s="234">
        <f>D803</f>
        <v>0</v>
      </c>
    </row>
    <row r="803" s="213" customFormat="1" ht="15" customHeight="1" spans="1:4">
      <c r="A803" s="230">
        <v>2111001</v>
      </c>
      <c r="B803" s="237" t="s">
        <v>680</v>
      </c>
      <c r="C803" s="235">
        <f>C804</f>
        <v>0</v>
      </c>
      <c r="D803" s="234"/>
    </row>
    <row r="804" s="213" customFormat="1" ht="15" customHeight="1" spans="1:4">
      <c r="A804" s="230">
        <v>21111</v>
      </c>
      <c r="B804" s="240" t="s">
        <v>681</v>
      </c>
      <c r="C804" s="235"/>
      <c r="D804" s="234">
        <f>SUM(D805:D809)</f>
        <v>0</v>
      </c>
    </row>
    <row r="805" s="213" customFormat="1" ht="15" customHeight="1" spans="1:4">
      <c r="A805" s="230">
        <v>2111101</v>
      </c>
      <c r="B805" s="237" t="s">
        <v>682</v>
      </c>
      <c r="C805" s="235">
        <f>C806</f>
        <v>0</v>
      </c>
      <c r="D805" s="234"/>
    </row>
    <row r="806" s="213" customFormat="1" ht="15" customHeight="1" spans="1:4">
      <c r="A806" s="230">
        <v>2111102</v>
      </c>
      <c r="B806" s="237" t="s">
        <v>683</v>
      </c>
      <c r="C806" s="235"/>
      <c r="D806" s="234"/>
    </row>
    <row r="807" s="213" customFormat="1" ht="15" customHeight="1" spans="1:4">
      <c r="A807" s="230">
        <v>2111103</v>
      </c>
      <c r="B807" s="237" t="s">
        <v>684</v>
      </c>
      <c r="C807" s="235">
        <f>SUM(C808:C812)</f>
        <v>0</v>
      </c>
      <c r="D807" s="234"/>
    </row>
    <row r="808" s="213" customFormat="1" ht="15" customHeight="1" spans="1:4">
      <c r="A808" s="230">
        <v>2111104</v>
      </c>
      <c r="B808" s="237" t="s">
        <v>685</v>
      </c>
      <c r="C808" s="235"/>
      <c r="D808" s="234"/>
    </row>
    <row r="809" s="213" customFormat="1" ht="15" customHeight="1" spans="1:4">
      <c r="A809" s="230">
        <v>2111199</v>
      </c>
      <c r="B809" s="237" t="s">
        <v>686</v>
      </c>
      <c r="C809" s="235"/>
      <c r="D809" s="234"/>
    </row>
    <row r="810" s="213" customFormat="1" ht="15" customHeight="1" spans="1:4">
      <c r="A810" s="230">
        <v>21112</v>
      </c>
      <c r="B810" s="240" t="s">
        <v>687</v>
      </c>
      <c r="C810" s="235"/>
      <c r="D810" s="234">
        <f>D811</f>
        <v>0</v>
      </c>
    </row>
    <row r="811" s="213" customFormat="1" ht="15" customHeight="1" spans="1:4">
      <c r="A811" s="230">
        <v>2111201</v>
      </c>
      <c r="B811" s="237" t="s">
        <v>688</v>
      </c>
      <c r="C811" s="235"/>
      <c r="D811" s="234"/>
    </row>
    <row r="812" s="213" customFormat="1" ht="15" customHeight="1" spans="1:4">
      <c r="A812" s="230">
        <v>21113</v>
      </c>
      <c r="B812" s="240" t="s">
        <v>689</v>
      </c>
      <c r="C812" s="235"/>
      <c r="D812" s="234">
        <f>D813</f>
        <v>0</v>
      </c>
    </row>
    <row r="813" s="213" customFormat="1" ht="15" customHeight="1" spans="1:4">
      <c r="A813" s="230">
        <v>2111301</v>
      </c>
      <c r="B813" s="237" t="s">
        <v>690</v>
      </c>
      <c r="C813" s="235">
        <f>C814</f>
        <v>0</v>
      </c>
      <c r="D813" s="234"/>
    </row>
    <row r="814" s="213" customFormat="1" ht="15" customHeight="1" spans="1:4">
      <c r="A814" s="230">
        <v>21114</v>
      </c>
      <c r="B814" s="240" t="s">
        <v>691</v>
      </c>
      <c r="C814" s="235"/>
      <c r="D814" s="234">
        <f>SUM(D815:D824)</f>
        <v>0</v>
      </c>
    </row>
    <row r="815" s="213" customFormat="1" ht="15" customHeight="1" spans="1:4">
      <c r="A815" s="230">
        <v>2111401</v>
      </c>
      <c r="B815" s="237" t="s">
        <v>88</v>
      </c>
      <c r="C815" s="235">
        <f>C816</f>
        <v>0</v>
      </c>
      <c r="D815" s="234"/>
    </row>
    <row r="816" s="213" customFormat="1" ht="15" customHeight="1" spans="1:4">
      <c r="A816" s="230">
        <v>2111402</v>
      </c>
      <c r="B816" s="237" t="s">
        <v>89</v>
      </c>
      <c r="C816" s="235"/>
      <c r="D816" s="234"/>
    </row>
    <row r="817" s="213" customFormat="1" ht="15" customHeight="1" spans="1:4">
      <c r="A817" s="230">
        <v>2111403</v>
      </c>
      <c r="B817" s="237" t="s">
        <v>90</v>
      </c>
      <c r="C817" s="235">
        <f>SUM(C818:C827)</f>
        <v>0</v>
      </c>
      <c r="D817" s="234"/>
    </row>
    <row r="818" s="213" customFormat="1" ht="15" customHeight="1" spans="1:4">
      <c r="A818" s="230">
        <v>2111406</v>
      </c>
      <c r="B818" s="237" t="s">
        <v>692</v>
      </c>
      <c r="C818" s="235"/>
      <c r="D818" s="234"/>
    </row>
    <row r="819" s="213" customFormat="1" ht="15" customHeight="1" spans="1:4">
      <c r="A819" s="230">
        <v>2111407</v>
      </c>
      <c r="B819" s="237" t="s">
        <v>693</v>
      </c>
      <c r="C819" s="235"/>
      <c r="D819" s="234"/>
    </row>
    <row r="820" s="213" customFormat="1" ht="15" customHeight="1" spans="1:4">
      <c r="A820" s="230">
        <v>2111408</v>
      </c>
      <c r="B820" s="237" t="s">
        <v>694</v>
      </c>
      <c r="C820" s="235"/>
      <c r="D820" s="234"/>
    </row>
    <row r="821" s="213" customFormat="1" ht="15" customHeight="1" spans="1:4">
      <c r="A821" s="230">
        <v>2111411</v>
      </c>
      <c r="B821" s="237" t="s">
        <v>129</v>
      </c>
      <c r="C821" s="235"/>
      <c r="D821" s="234"/>
    </row>
    <row r="822" s="213" customFormat="1" ht="15" customHeight="1" spans="1:4">
      <c r="A822" s="230">
        <v>2111413</v>
      </c>
      <c r="B822" s="237" t="s">
        <v>695</v>
      </c>
      <c r="C822" s="235"/>
      <c r="D822" s="234"/>
    </row>
    <row r="823" s="213" customFormat="1" ht="15" customHeight="1" spans="1:4">
      <c r="A823" s="230">
        <v>2111450</v>
      </c>
      <c r="B823" s="237" t="s">
        <v>97</v>
      </c>
      <c r="C823" s="235"/>
      <c r="D823" s="234"/>
    </row>
    <row r="824" s="213" customFormat="1" ht="15" customHeight="1" spans="1:4">
      <c r="A824" s="230">
        <v>2111499</v>
      </c>
      <c r="B824" s="237" t="s">
        <v>696</v>
      </c>
      <c r="C824" s="235"/>
      <c r="D824" s="234"/>
    </row>
    <row r="825" s="213" customFormat="1" ht="15" customHeight="1" spans="1:4">
      <c r="A825" s="230">
        <v>21199</v>
      </c>
      <c r="B825" s="240" t="s">
        <v>697</v>
      </c>
      <c r="C825" s="235"/>
      <c r="D825" s="234">
        <f>D826</f>
        <v>0</v>
      </c>
    </row>
    <row r="826" s="213" customFormat="1" ht="15" customHeight="1" spans="1:4">
      <c r="A826" s="230">
        <v>2119999</v>
      </c>
      <c r="B826" s="237" t="s">
        <v>698</v>
      </c>
      <c r="C826" s="235"/>
      <c r="D826" s="234"/>
    </row>
    <row r="827" s="213" customFormat="1" ht="15" customHeight="1" spans="1:4">
      <c r="A827" s="230">
        <v>212</v>
      </c>
      <c r="B827" s="240" t="s">
        <v>699</v>
      </c>
      <c r="C827" s="235"/>
      <c r="D827" s="234">
        <f>D828+D839+D841+D844+D846+D848</f>
        <v>1077.07</v>
      </c>
    </row>
    <row r="828" s="213" customFormat="1" ht="15" customHeight="1" spans="1:4">
      <c r="A828" s="230">
        <v>21201</v>
      </c>
      <c r="B828" s="240" t="s">
        <v>700</v>
      </c>
      <c r="C828" s="235">
        <f>C829</f>
        <v>0</v>
      </c>
      <c r="D828" s="234">
        <f>SUM(D829:D838)</f>
        <v>48</v>
      </c>
    </row>
    <row r="829" s="213" customFormat="1" ht="15" customHeight="1" spans="1:4">
      <c r="A829" s="230">
        <v>2120101</v>
      </c>
      <c r="B829" s="237" t="s">
        <v>88</v>
      </c>
      <c r="C829" s="235"/>
      <c r="D829" s="234"/>
    </row>
    <row r="830" s="213" customFormat="1" ht="15" customHeight="1" spans="1:4">
      <c r="A830" s="230">
        <v>2120102</v>
      </c>
      <c r="B830" s="237" t="s">
        <v>89</v>
      </c>
      <c r="C830" s="235">
        <f>C831+C842+C844+C847+C849+C853</f>
        <v>1891.23</v>
      </c>
      <c r="D830" s="234">
        <v>48</v>
      </c>
    </row>
    <row r="831" s="213" customFormat="1" ht="15" customHeight="1" spans="1:4">
      <c r="A831" s="230">
        <v>2120103</v>
      </c>
      <c r="B831" s="237" t="s">
        <v>90</v>
      </c>
      <c r="C831" s="235">
        <f>SUM(C832:C841)</f>
        <v>503.94</v>
      </c>
      <c r="D831" s="234"/>
    </row>
    <row r="832" s="213" customFormat="1" ht="15" customHeight="1" spans="1:4">
      <c r="A832" s="230">
        <v>2120104</v>
      </c>
      <c r="B832" s="237" t="s">
        <v>701</v>
      </c>
      <c r="C832" s="235"/>
      <c r="D832" s="234"/>
    </row>
    <row r="833" s="213" customFormat="1" ht="15" customHeight="1" spans="1:4">
      <c r="A833" s="230">
        <v>2120105</v>
      </c>
      <c r="B833" s="237" t="s">
        <v>702</v>
      </c>
      <c r="C833" s="235">
        <v>39.2</v>
      </c>
      <c r="D833" s="234"/>
    </row>
    <row r="834" s="213" customFormat="1" ht="15" customHeight="1" spans="1:4">
      <c r="A834" s="230">
        <v>2120106</v>
      </c>
      <c r="B834" s="237" t="s">
        <v>703</v>
      </c>
      <c r="C834" s="235"/>
      <c r="D834" s="234"/>
    </row>
    <row r="835" s="213" customFormat="1" ht="15" customHeight="1" spans="1:4">
      <c r="A835" s="230">
        <v>2120107</v>
      </c>
      <c r="B835" s="237" t="s">
        <v>704</v>
      </c>
      <c r="C835" s="235"/>
      <c r="D835" s="234"/>
    </row>
    <row r="836" s="213" customFormat="1" ht="15" customHeight="1" spans="1:4">
      <c r="A836" s="230">
        <v>2120109</v>
      </c>
      <c r="B836" s="237" t="s">
        <v>705</v>
      </c>
      <c r="C836" s="235"/>
      <c r="D836" s="234"/>
    </row>
    <row r="837" s="213" customFormat="1" ht="15" customHeight="1" spans="1:4">
      <c r="A837" s="230">
        <v>2120110</v>
      </c>
      <c r="B837" s="237" t="s">
        <v>706</v>
      </c>
      <c r="C837" s="235"/>
      <c r="D837" s="234"/>
    </row>
    <row r="838" s="213" customFormat="1" ht="15" customHeight="1" spans="1:4">
      <c r="A838" s="230">
        <v>2120199</v>
      </c>
      <c r="B838" s="237" t="s">
        <v>707</v>
      </c>
      <c r="C838" s="235"/>
      <c r="D838" s="234"/>
    </row>
    <row r="839" s="213" customFormat="1" ht="15" customHeight="1" spans="1:4">
      <c r="A839" s="230">
        <v>21202</v>
      </c>
      <c r="B839" s="240" t="s">
        <v>708</v>
      </c>
      <c r="C839" s="235"/>
      <c r="D839" s="234">
        <f>D840</f>
        <v>0</v>
      </c>
    </row>
    <row r="840" s="213" customFormat="1" ht="15" customHeight="1" spans="1:4">
      <c r="A840" s="230">
        <v>2120201</v>
      </c>
      <c r="B840" s="237" t="s">
        <v>709</v>
      </c>
      <c r="C840" s="235"/>
      <c r="D840" s="234"/>
    </row>
    <row r="841" s="213" customFormat="1" ht="15" customHeight="1" spans="1:4">
      <c r="A841" s="230">
        <v>21203</v>
      </c>
      <c r="B841" s="240" t="s">
        <v>710</v>
      </c>
      <c r="C841" s="235">
        <v>464.74</v>
      </c>
      <c r="D841" s="234">
        <f>SUM(D842:D843)</f>
        <v>0</v>
      </c>
    </row>
    <row r="842" s="213" customFormat="1" ht="15" customHeight="1" spans="1:4">
      <c r="A842" s="230">
        <v>2120303</v>
      </c>
      <c r="B842" s="237" t="s">
        <v>711</v>
      </c>
      <c r="C842" s="235">
        <f>C843</f>
        <v>288.98</v>
      </c>
      <c r="D842" s="234"/>
    </row>
    <row r="843" s="213" customFormat="1" ht="15" customHeight="1" spans="1:4">
      <c r="A843" s="230">
        <v>2120399</v>
      </c>
      <c r="B843" s="237" t="s">
        <v>712</v>
      </c>
      <c r="C843" s="235">
        <v>288.98</v>
      </c>
      <c r="D843" s="234"/>
    </row>
    <row r="844" s="213" customFormat="1" ht="15" customHeight="1" spans="1:4">
      <c r="A844" s="230">
        <v>21205</v>
      </c>
      <c r="B844" s="240" t="s">
        <v>713</v>
      </c>
      <c r="C844" s="235">
        <f>SUM(C845:C846)</f>
        <v>995.83</v>
      </c>
      <c r="D844" s="234">
        <f t="shared" ref="D844:D848" si="0">D845</f>
        <v>1029.07</v>
      </c>
    </row>
    <row r="845" s="213" customFormat="1" ht="15" customHeight="1" spans="1:4">
      <c r="A845" s="230">
        <v>2120501</v>
      </c>
      <c r="B845" s="237" t="s">
        <v>714</v>
      </c>
      <c r="C845" s="235"/>
      <c r="D845" s="234">
        <v>1029.07</v>
      </c>
    </row>
    <row r="846" s="213" customFormat="1" ht="15" customHeight="1" spans="1:4">
      <c r="A846" s="230">
        <v>21206</v>
      </c>
      <c r="B846" s="240" t="s">
        <v>715</v>
      </c>
      <c r="C846" s="235">
        <v>995.83</v>
      </c>
      <c r="D846" s="234">
        <f t="shared" si="0"/>
        <v>0</v>
      </c>
    </row>
    <row r="847" s="213" customFormat="1" ht="15" customHeight="1" spans="1:4">
      <c r="A847" s="230">
        <v>2120601</v>
      </c>
      <c r="B847" s="237" t="s">
        <v>716</v>
      </c>
      <c r="C847" s="235">
        <f>C848</f>
        <v>100.48</v>
      </c>
      <c r="D847" s="234"/>
    </row>
    <row r="848" s="213" customFormat="1" ht="15" customHeight="1" spans="1:4">
      <c r="A848" s="230">
        <v>21299</v>
      </c>
      <c r="B848" s="240" t="s">
        <v>717</v>
      </c>
      <c r="C848" s="235">
        <v>100.48</v>
      </c>
      <c r="D848" s="234">
        <f t="shared" si="0"/>
        <v>0</v>
      </c>
    </row>
    <row r="849" s="213" customFormat="1" ht="15" customHeight="1" spans="1:4">
      <c r="A849" s="230">
        <v>2129999</v>
      </c>
      <c r="B849" s="237" t="s">
        <v>718</v>
      </c>
      <c r="C849" s="235">
        <f>C850</f>
        <v>0</v>
      </c>
      <c r="D849" s="234"/>
    </row>
    <row r="850" s="213" customFormat="1" ht="15" customHeight="1" spans="1:4">
      <c r="A850" s="230">
        <v>213</v>
      </c>
      <c r="B850" s="240" t="s">
        <v>719</v>
      </c>
      <c r="C850" s="235"/>
      <c r="D850" s="234">
        <f>D851+D877+D899+D927+D938+D945+D951+D954</f>
        <v>1934.63</v>
      </c>
    </row>
    <row r="851" s="213" customFormat="1" ht="15" customHeight="1" spans="1:4">
      <c r="A851" s="230">
        <v>21301</v>
      </c>
      <c r="B851" s="240" t="s">
        <v>720</v>
      </c>
      <c r="C851" s="235"/>
      <c r="D851" s="234">
        <f>SUM(D852:D876)</f>
        <v>1572.19</v>
      </c>
    </row>
    <row r="852" s="213" customFormat="1" ht="15" customHeight="1" spans="1:4">
      <c r="A852" s="230">
        <v>2130101</v>
      </c>
      <c r="B852" s="237" t="s">
        <v>88</v>
      </c>
      <c r="C852" s="235"/>
      <c r="D852" s="234"/>
    </row>
    <row r="853" s="213" customFormat="1" ht="15" customHeight="1" spans="1:4">
      <c r="A853" s="230">
        <v>2130102</v>
      </c>
      <c r="B853" s="237" t="s">
        <v>89</v>
      </c>
      <c r="C853" s="235">
        <f>C854</f>
        <v>2</v>
      </c>
      <c r="D853" s="234"/>
    </row>
    <row r="854" s="213" customFormat="1" ht="15" customHeight="1" spans="1:4">
      <c r="A854" s="230">
        <v>2130103</v>
      </c>
      <c r="B854" s="237" t="s">
        <v>90</v>
      </c>
      <c r="C854" s="235">
        <v>2</v>
      </c>
      <c r="D854" s="234"/>
    </row>
    <row r="855" s="213" customFormat="1" ht="15" customHeight="1" spans="1:4">
      <c r="A855" s="230">
        <v>2130104</v>
      </c>
      <c r="B855" s="237" t="s">
        <v>97</v>
      </c>
      <c r="C855" s="235">
        <f>C856+C882+C904+C932+C943+C950+C956+C960</f>
        <v>4942.22</v>
      </c>
      <c r="D855" s="234"/>
    </row>
    <row r="856" s="213" customFormat="1" ht="15" customHeight="1" spans="1:4">
      <c r="A856" s="230">
        <v>2130105</v>
      </c>
      <c r="B856" s="237" t="s">
        <v>721</v>
      </c>
      <c r="C856" s="235">
        <f>SUM(C857:C881)</f>
        <v>3380.97</v>
      </c>
      <c r="D856" s="234"/>
    </row>
    <row r="857" s="213" customFormat="1" ht="15" customHeight="1" spans="1:4">
      <c r="A857" s="230">
        <v>2130106</v>
      </c>
      <c r="B857" s="237" t="s">
        <v>722</v>
      </c>
      <c r="C857" s="235"/>
      <c r="D857" s="234"/>
    </row>
    <row r="858" s="213" customFormat="1" ht="15" customHeight="1" spans="1:4">
      <c r="A858" s="230">
        <v>2130108</v>
      </c>
      <c r="B858" s="237" t="s">
        <v>723</v>
      </c>
      <c r="C858" s="235"/>
      <c r="D858" s="234"/>
    </row>
    <row r="859" s="213" customFormat="1" ht="15" customHeight="1" spans="1:4">
      <c r="A859" s="230">
        <v>2130109</v>
      </c>
      <c r="B859" s="237" t="s">
        <v>724</v>
      </c>
      <c r="C859" s="235"/>
      <c r="D859" s="234"/>
    </row>
    <row r="860" s="213" customFormat="1" ht="15" customHeight="1" spans="1:4">
      <c r="A860" s="230">
        <v>2130110</v>
      </c>
      <c r="B860" s="237" t="s">
        <v>725</v>
      </c>
      <c r="C860" s="235"/>
      <c r="D860" s="234"/>
    </row>
    <row r="861" s="213" customFormat="1" ht="15" customHeight="1" spans="1:4">
      <c r="A861" s="230">
        <v>2130111</v>
      </c>
      <c r="B861" s="237" t="s">
        <v>726</v>
      </c>
      <c r="C861" s="235"/>
      <c r="D861" s="234"/>
    </row>
    <row r="862" s="213" customFormat="1" ht="15" customHeight="1" spans="1:4">
      <c r="A862" s="230">
        <v>2130112</v>
      </c>
      <c r="B862" s="237" t="s">
        <v>727</v>
      </c>
      <c r="C862" s="235"/>
      <c r="D862" s="234"/>
    </row>
    <row r="863" s="213" customFormat="1" ht="15" customHeight="1" spans="1:4">
      <c r="A863" s="230">
        <v>2130114</v>
      </c>
      <c r="B863" s="237" t="s">
        <v>728</v>
      </c>
      <c r="C863" s="235"/>
      <c r="D863" s="234"/>
    </row>
    <row r="864" s="213" customFormat="1" ht="15" customHeight="1" spans="1:4">
      <c r="A864" s="230">
        <v>2130119</v>
      </c>
      <c r="B864" s="237" t="s">
        <v>729</v>
      </c>
      <c r="C864" s="235"/>
      <c r="D864" s="234"/>
    </row>
    <row r="865" s="213" customFormat="1" ht="15" customHeight="1" spans="1:4">
      <c r="A865" s="230">
        <v>2130120</v>
      </c>
      <c r="B865" s="237" t="s">
        <v>730</v>
      </c>
      <c r="C865" s="235"/>
      <c r="D865" s="234"/>
    </row>
    <row r="866" s="213" customFormat="1" ht="15" customHeight="1" spans="1:4">
      <c r="A866" s="230">
        <v>2130121</v>
      </c>
      <c r="B866" s="237" t="s">
        <v>731</v>
      </c>
      <c r="C866" s="235"/>
      <c r="D866" s="234"/>
    </row>
    <row r="867" s="213" customFormat="1" ht="15" customHeight="1" spans="1:4">
      <c r="A867" s="230">
        <v>2130122</v>
      </c>
      <c r="B867" s="237" t="s">
        <v>732</v>
      </c>
      <c r="C867" s="235"/>
      <c r="D867" s="234"/>
    </row>
    <row r="868" s="213" customFormat="1" ht="15" customHeight="1" spans="1:4">
      <c r="A868" s="230">
        <v>2130124</v>
      </c>
      <c r="B868" s="237" t="s">
        <v>733</v>
      </c>
      <c r="C868" s="235"/>
      <c r="D868" s="234"/>
    </row>
    <row r="869" s="213" customFormat="1" ht="15" customHeight="1" spans="1:4">
      <c r="A869" s="230">
        <v>2130125</v>
      </c>
      <c r="B869" s="237" t="s">
        <v>734</v>
      </c>
      <c r="C869" s="235"/>
      <c r="D869" s="234"/>
    </row>
    <row r="870" s="213" customFormat="1" ht="15" customHeight="1" spans="1:4">
      <c r="A870" s="230">
        <v>2130126</v>
      </c>
      <c r="B870" s="237" t="s">
        <v>735</v>
      </c>
      <c r="C870" s="235"/>
      <c r="D870" s="234">
        <v>1572.19</v>
      </c>
    </row>
    <row r="871" s="213" customFormat="1" ht="15" customHeight="1" spans="1:4">
      <c r="A871" s="230">
        <v>2130135</v>
      </c>
      <c r="B871" s="237" t="s">
        <v>736</v>
      </c>
      <c r="C871" s="235"/>
      <c r="D871" s="234"/>
    </row>
    <row r="872" s="213" customFormat="1" ht="15" customHeight="1" spans="1:4">
      <c r="A872" s="230">
        <v>2130142</v>
      </c>
      <c r="B872" s="237" t="s">
        <v>737</v>
      </c>
      <c r="C872" s="235">
        <v>691.04</v>
      </c>
      <c r="D872" s="234"/>
    </row>
    <row r="873" s="213" customFormat="1" ht="15" customHeight="1" spans="1:4">
      <c r="A873" s="230">
        <v>2130148</v>
      </c>
      <c r="B873" s="237" t="s">
        <v>738</v>
      </c>
      <c r="C873" s="235"/>
      <c r="D873" s="234"/>
    </row>
    <row r="874" s="213" customFormat="1" ht="15" customHeight="1" spans="1:4">
      <c r="A874" s="230">
        <v>2130152</v>
      </c>
      <c r="B874" s="237" t="s">
        <v>739</v>
      </c>
      <c r="C874" s="235"/>
      <c r="D874" s="234"/>
    </row>
    <row r="875" s="213" customFormat="1" ht="15" customHeight="1" spans="1:4">
      <c r="A875" s="230">
        <v>2130153</v>
      </c>
      <c r="B875" s="237" t="s">
        <v>740</v>
      </c>
      <c r="C875" s="235">
        <v>1184.78</v>
      </c>
      <c r="D875" s="234"/>
    </row>
    <row r="876" s="213" customFormat="1" ht="15" customHeight="1" spans="1:4">
      <c r="A876" s="230">
        <v>2130199</v>
      </c>
      <c r="B876" s="237" t="s">
        <v>741</v>
      </c>
      <c r="C876" s="235"/>
      <c r="D876" s="234"/>
    </row>
    <row r="877" s="213" customFormat="1" ht="15" customHeight="1" spans="1:4">
      <c r="A877" s="230">
        <v>21302</v>
      </c>
      <c r="B877" s="240" t="s">
        <v>742</v>
      </c>
      <c r="C877" s="235"/>
      <c r="D877" s="234">
        <f>SUM(D878:D898)</f>
        <v>0</v>
      </c>
    </row>
    <row r="878" s="213" customFormat="1" ht="15" customHeight="1" spans="1:4">
      <c r="A878" s="230">
        <v>2130201</v>
      </c>
      <c r="B878" s="237" t="s">
        <v>88</v>
      </c>
      <c r="C878" s="235"/>
      <c r="D878" s="234"/>
    </row>
    <row r="879" s="213" customFormat="1" ht="15" customHeight="1" spans="1:4">
      <c r="A879" s="230">
        <v>2130202</v>
      </c>
      <c r="B879" s="237" t="s">
        <v>89</v>
      </c>
      <c r="C879" s="235"/>
      <c r="D879" s="234"/>
    </row>
    <row r="880" s="213" customFormat="1" ht="15" customHeight="1" spans="1:4">
      <c r="A880" s="230">
        <v>2130203</v>
      </c>
      <c r="B880" s="237" t="s">
        <v>90</v>
      </c>
      <c r="C880" s="235">
        <v>139.37</v>
      </c>
      <c r="D880" s="234"/>
    </row>
    <row r="881" s="213" customFormat="1" ht="15" customHeight="1" spans="1:4">
      <c r="A881" s="230">
        <v>2130204</v>
      </c>
      <c r="B881" s="237" t="s">
        <v>743</v>
      </c>
      <c r="C881" s="235">
        <v>1365.78</v>
      </c>
      <c r="D881" s="234"/>
    </row>
    <row r="882" s="213" customFormat="1" ht="15" customHeight="1" spans="1:4">
      <c r="A882" s="230">
        <v>2130205</v>
      </c>
      <c r="B882" s="237" t="s">
        <v>744</v>
      </c>
      <c r="C882" s="235">
        <f>SUM(C883:C903)</f>
        <v>529.44</v>
      </c>
      <c r="D882" s="234"/>
    </row>
    <row r="883" s="213" customFormat="1" ht="15" customHeight="1" spans="1:4">
      <c r="A883" s="230">
        <v>2130206</v>
      </c>
      <c r="B883" s="237" t="s">
        <v>745</v>
      </c>
      <c r="C883" s="235"/>
      <c r="D883" s="234"/>
    </row>
    <row r="884" s="213" customFormat="1" ht="15" customHeight="1" spans="1:4">
      <c r="A884" s="230">
        <v>2130207</v>
      </c>
      <c r="B884" s="237" t="s">
        <v>746</v>
      </c>
      <c r="C884" s="235"/>
      <c r="D884" s="234"/>
    </row>
    <row r="885" s="213" customFormat="1" ht="15" customHeight="1" spans="1:4">
      <c r="A885" s="230">
        <v>2130209</v>
      </c>
      <c r="B885" s="237" t="s">
        <v>747</v>
      </c>
      <c r="C885" s="235"/>
      <c r="D885" s="234"/>
    </row>
    <row r="886" s="213" customFormat="1" ht="15" customHeight="1" spans="1:4">
      <c r="A886" s="230">
        <v>2130211</v>
      </c>
      <c r="B886" s="237" t="s">
        <v>748</v>
      </c>
      <c r="C886" s="235"/>
      <c r="D886" s="234"/>
    </row>
    <row r="887" s="213" customFormat="1" ht="15" customHeight="1" spans="1:4">
      <c r="A887" s="230">
        <v>2130212</v>
      </c>
      <c r="B887" s="237" t="s">
        <v>749</v>
      </c>
      <c r="C887" s="235">
        <v>529.44</v>
      </c>
      <c r="D887" s="234"/>
    </row>
    <row r="888" s="213" customFormat="1" ht="15" customHeight="1" spans="1:4">
      <c r="A888" s="230">
        <v>2130213</v>
      </c>
      <c r="B888" s="237" t="s">
        <v>750</v>
      </c>
      <c r="C888" s="235"/>
      <c r="D888" s="234"/>
    </row>
    <row r="889" s="213" customFormat="1" ht="15" customHeight="1" spans="1:4">
      <c r="A889" s="230">
        <v>2130217</v>
      </c>
      <c r="B889" s="237" t="s">
        <v>751</v>
      </c>
      <c r="C889" s="235"/>
      <c r="D889" s="234"/>
    </row>
    <row r="890" s="213" customFormat="1" ht="15" customHeight="1" spans="1:4">
      <c r="A890" s="230">
        <v>2130220</v>
      </c>
      <c r="B890" s="237" t="s">
        <v>752</v>
      </c>
      <c r="C890" s="235"/>
      <c r="D890" s="234"/>
    </row>
    <row r="891" s="213" customFormat="1" ht="15" customHeight="1" spans="1:4">
      <c r="A891" s="230">
        <v>2130221</v>
      </c>
      <c r="B891" s="237" t="s">
        <v>753</v>
      </c>
      <c r="C891" s="235"/>
      <c r="D891" s="234"/>
    </row>
    <row r="892" s="213" customFormat="1" ht="15" customHeight="1" spans="1:4">
      <c r="A892" s="230">
        <v>2130223</v>
      </c>
      <c r="B892" s="237" t="s">
        <v>754</v>
      </c>
      <c r="C892" s="235"/>
      <c r="D892" s="234"/>
    </row>
    <row r="893" s="213" customFormat="1" ht="15" customHeight="1" spans="1:4">
      <c r="A893" s="230">
        <v>2130226</v>
      </c>
      <c r="B893" s="237" t="s">
        <v>755</v>
      </c>
      <c r="C893" s="235"/>
      <c r="D893" s="234"/>
    </row>
    <row r="894" s="213" customFormat="1" ht="15" customHeight="1" spans="1:4">
      <c r="A894" s="230">
        <v>2130227</v>
      </c>
      <c r="B894" s="237" t="s">
        <v>756</v>
      </c>
      <c r="C894" s="235"/>
      <c r="D894" s="234"/>
    </row>
    <row r="895" s="213" customFormat="1" ht="15" customHeight="1" spans="1:4">
      <c r="A895" s="230">
        <v>2130234</v>
      </c>
      <c r="B895" s="237" t="s">
        <v>757</v>
      </c>
      <c r="C895" s="235"/>
      <c r="D895" s="234"/>
    </row>
    <row r="896" s="213" customFormat="1" ht="15" customHeight="1" spans="1:4">
      <c r="A896" s="230">
        <v>2130236</v>
      </c>
      <c r="B896" s="237" t="s">
        <v>758</v>
      </c>
      <c r="C896" s="235"/>
      <c r="D896" s="234"/>
    </row>
    <row r="897" s="213" customFormat="1" ht="15" customHeight="1" spans="1:4">
      <c r="A897" s="230">
        <v>2130237</v>
      </c>
      <c r="B897" s="237" t="s">
        <v>727</v>
      </c>
      <c r="C897" s="235"/>
      <c r="D897" s="234"/>
    </row>
    <row r="898" s="213" customFormat="1" ht="15" customHeight="1" spans="1:4">
      <c r="A898" s="230">
        <v>2130299</v>
      </c>
      <c r="B898" s="237" t="s">
        <v>759</v>
      </c>
      <c r="C898" s="235"/>
      <c r="D898" s="234"/>
    </row>
    <row r="899" s="213" customFormat="1" ht="15" customHeight="1" spans="1:4">
      <c r="A899" s="230">
        <v>21303</v>
      </c>
      <c r="B899" s="240" t="s">
        <v>760</v>
      </c>
      <c r="C899" s="235"/>
      <c r="D899" s="234">
        <f>SUM(D900:D926)</f>
        <v>0</v>
      </c>
    </row>
    <row r="900" s="213" customFormat="1" ht="15" customHeight="1" spans="1:4">
      <c r="A900" s="230">
        <v>2130301</v>
      </c>
      <c r="B900" s="237" t="s">
        <v>88</v>
      </c>
      <c r="C900" s="235"/>
      <c r="D900" s="234"/>
    </row>
    <row r="901" s="213" customFormat="1" ht="15" customHeight="1" spans="1:4">
      <c r="A901" s="230">
        <v>2130302</v>
      </c>
      <c r="B901" s="237" t="s">
        <v>89</v>
      </c>
      <c r="C901" s="235"/>
      <c r="D901" s="234"/>
    </row>
    <row r="902" s="213" customFormat="1" ht="15" customHeight="1" spans="1:4">
      <c r="A902" s="230">
        <v>2130303</v>
      </c>
      <c r="B902" s="237" t="s">
        <v>90</v>
      </c>
      <c r="C902" s="235"/>
      <c r="D902" s="234"/>
    </row>
    <row r="903" s="213" customFormat="1" ht="15" customHeight="1" spans="1:4">
      <c r="A903" s="230">
        <v>2130304</v>
      </c>
      <c r="B903" s="237" t="s">
        <v>761</v>
      </c>
      <c r="C903" s="235"/>
      <c r="D903" s="234"/>
    </row>
    <row r="904" s="213" customFormat="1" ht="15" customHeight="1" spans="1:4">
      <c r="A904" s="230">
        <v>2130305</v>
      </c>
      <c r="B904" s="237" t="s">
        <v>762</v>
      </c>
      <c r="C904" s="235">
        <f>SUM(C905:C931)</f>
        <v>360.05</v>
      </c>
      <c r="D904" s="234"/>
    </row>
    <row r="905" s="213" customFormat="1" ht="15" customHeight="1" spans="1:4">
      <c r="A905" s="230">
        <v>2130306</v>
      </c>
      <c r="B905" s="237" t="s">
        <v>763</v>
      </c>
      <c r="C905" s="235"/>
      <c r="D905" s="234"/>
    </row>
    <row r="906" s="213" customFormat="1" ht="15" customHeight="1" spans="1:4">
      <c r="A906" s="230">
        <v>2130307</v>
      </c>
      <c r="B906" s="237" t="s">
        <v>764</v>
      </c>
      <c r="C906" s="235"/>
      <c r="D906" s="234"/>
    </row>
    <row r="907" s="213" customFormat="1" ht="15" customHeight="1" spans="1:4">
      <c r="A907" s="230">
        <v>2130308</v>
      </c>
      <c r="B907" s="237" t="s">
        <v>765</v>
      </c>
      <c r="C907" s="235"/>
      <c r="D907" s="234"/>
    </row>
    <row r="908" s="213" customFormat="1" ht="15" customHeight="1" spans="1:4">
      <c r="A908" s="230">
        <v>2130309</v>
      </c>
      <c r="B908" s="237" t="s">
        <v>766</v>
      </c>
      <c r="C908" s="235"/>
      <c r="D908" s="234"/>
    </row>
    <row r="909" s="213" customFormat="1" ht="15" customHeight="1" spans="1:4">
      <c r="A909" s="230">
        <v>2130310</v>
      </c>
      <c r="B909" s="237" t="s">
        <v>767</v>
      </c>
      <c r="C909" s="235"/>
      <c r="D909" s="234"/>
    </row>
    <row r="910" s="213" customFormat="1" ht="15" customHeight="1" spans="1:4">
      <c r="A910" s="230">
        <v>2130311</v>
      </c>
      <c r="B910" s="237" t="s">
        <v>768</v>
      </c>
      <c r="C910" s="235"/>
      <c r="D910" s="234"/>
    </row>
    <row r="911" s="213" customFormat="1" ht="15" customHeight="1" spans="1:4">
      <c r="A911" s="230">
        <v>2130312</v>
      </c>
      <c r="B911" s="237" t="s">
        <v>769</v>
      </c>
      <c r="C911" s="235"/>
      <c r="D911" s="234"/>
    </row>
    <row r="912" s="213" customFormat="1" ht="15" customHeight="1" spans="1:4">
      <c r="A912" s="230">
        <v>2130313</v>
      </c>
      <c r="B912" s="237" t="s">
        <v>770</v>
      </c>
      <c r="C912" s="235"/>
      <c r="D912" s="234"/>
    </row>
    <row r="913" s="213" customFormat="1" ht="15" customHeight="1" spans="1:4">
      <c r="A913" s="230">
        <v>2130314</v>
      </c>
      <c r="B913" s="237" t="s">
        <v>771</v>
      </c>
      <c r="C913" s="235"/>
      <c r="D913" s="234"/>
    </row>
    <row r="914" s="213" customFormat="1" ht="15" customHeight="1" spans="1:4">
      <c r="A914" s="230">
        <v>2130315</v>
      </c>
      <c r="B914" s="237" t="s">
        <v>772</v>
      </c>
      <c r="C914" s="235"/>
      <c r="D914" s="234"/>
    </row>
    <row r="915" s="213" customFormat="1" ht="15" customHeight="1" spans="1:4">
      <c r="A915" s="230">
        <v>2130316</v>
      </c>
      <c r="B915" s="237" t="s">
        <v>773</v>
      </c>
      <c r="C915" s="235">
        <v>359.74</v>
      </c>
      <c r="D915" s="234"/>
    </row>
    <row r="916" s="213" customFormat="1" ht="15" customHeight="1" spans="1:4">
      <c r="A916" s="230">
        <v>2130317</v>
      </c>
      <c r="B916" s="237" t="s">
        <v>774</v>
      </c>
      <c r="C916" s="235"/>
      <c r="D916" s="234"/>
    </row>
    <row r="917" s="213" customFormat="1" ht="15" customHeight="1" spans="1:4">
      <c r="A917" s="230">
        <v>2130318</v>
      </c>
      <c r="B917" s="237" t="s">
        <v>775</v>
      </c>
      <c r="C917" s="235"/>
      <c r="D917" s="234"/>
    </row>
    <row r="918" s="213" customFormat="1" ht="15" customHeight="1" spans="1:4">
      <c r="A918" s="230">
        <v>2130319</v>
      </c>
      <c r="B918" s="237" t="s">
        <v>776</v>
      </c>
      <c r="C918" s="235"/>
      <c r="D918" s="234"/>
    </row>
    <row r="919" s="213" customFormat="1" ht="15" customHeight="1" spans="1:4">
      <c r="A919" s="230">
        <v>2130321</v>
      </c>
      <c r="B919" s="237" t="s">
        <v>777</v>
      </c>
      <c r="C919" s="235"/>
      <c r="D919" s="234"/>
    </row>
    <row r="920" s="213" customFormat="1" ht="15" customHeight="1" spans="1:4">
      <c r="A920" s="230">
        <v>2130322</v>
      </c>
      <c r="B920" s="237" t="s">
        <v>778</v>
      </c>
      <c r="C920" s="235"/>
      <c r="D920" s="234"/>
    </row>
    <row r="921" s="213" customFormat="1" ht="15" customHeight="1" spans="1:4">
      <c r="A921" s="230">
        <v>2130333</v>
      </c>
      <c r="B921" s="237" t="s">
        <v>754</v>
      </c>
      <c r="C921" s="235"/>
      <c r="D921" s="234"/>
    </row>
    <row r="922" s="213" customFormat="1" ht="15" customHeight="1" spans="1:4">
      <c r="A922" s="230">
        <v>2130334</v>
      </c>
      <c r="B922" s="237" t="s">
        <v>779</v>
      </c>
      <c r="C922" s="235"/>
      <c r="D922" s="234"/>
    </row>
    <row r="923" s="213" customFormat="1" ht="15" customHeight="1" spans="1:4">
      <c r="A923" s="230">
        <v>2130335</v>
      </c>
      <c r="B923" s="237" t="s">
        <v>780</v>
      </c>
      <c r="C923" s="235"/>
      <c r="D923" s="234"/>
    </row>
    <row r="924" s="213" customFormat="1" ht="15" customHeight="1" spans="1:4">
      <c r="A924" s="230">
        <v>2130336</v>
      </c>
      <c r="B924" s="237" t="s">
        <v>781</v>
      </c>
      <c r="C924" s="235"/>
      <c r="D924" s="234"/>
    </row>
    <row r="925" s="213" customFormat="1" ht="15" customHeight="1" spans="1:4">
      <c r="A925" s="230">
        <v>2130337</v>
      </c>
      <c r="B925" s="237" t="s">
        <v>782</v>
      </c>
      <c r="C925" s="235"/>
      <c r="D925" s="234"/>
    </row>
    <row r="926" s="213" customFormat="1" ht="15" customHeight="1" spans="1:4">
      <c r="A926" s="230">
        <v>2130399</v>
      </c>
      <c r="B926" s="237" t="s">
        <v>783</v>
      </c>
      <c r="C926" s="235"/>
      <c r="D926" s="234"/>
    </row>
    <row r="927" s="213" customFormat="1" ht="15" customHeight="1" spans="1:4">
      <c r="A927" s="230">
        <v>21305</v>
      </c>
      <c r="B927" s="240" t="s">
        <v>784</v>
      </c>
      <c r="C927" s="235"/>
      <c r="D927" s="234">
        <f>SUM(D928:D937)</f>
        <v>0</v>
      </c>
    </row>
    <row r="928" s="213" customFormat="1" ht="15" customHeight="1" spans="1:4">
      <c r="A928" s="230">
        <v>2130501</v>
      </c>
      <c r="B928" s="237" t="s">
        <v>88</v>
      </c>
      <c r="C928" s="235"/>
      <c r="D928" s="234"/>
    </row>
    <row r="929" s="213" customFormat="1" ht="15" customHeight="1" spans="1:4">
      <c r="A929" s="230">
        <v>2130502</v>
      </c>
      <c r="B929" s="237" t="s">
        <v>89</v>
      </c>
      <c r="C929" s="235"/>
      <c r="D929" s="234"/>
    </row>
    <row r="930" s="213" customFormat="1" ht="15" customHeight="1" spans="1:4">
      <c r="A930" s="230">
        <v>2130503</v>
      </c>
      <c r="B930" s="237" t="s">
        <v>90</v>
      </c>
      <c r="C930" s="235"/>
      <c r="D930" s="234"/>
    </row>
    <row r="931" s="213" customFormat="1" ht="15" customHeight="1" spans="1:4">
      <c r="A931" s="230">
        <v>2130504</v>
      </c>
      <c r="B931" s="237" t="s">
        <v>785</v>
      </c>
      <c r="C931" s="235">
        <v>0.31</v>
      </c>
      <c r="D931" s="234"/>
    </row>
    <row r="932" s="213" customFormat="1" ht="15" customHeight="1" spans="1:4">
      <c r="A932" s="230">
        <v>2130505</v>
      </c>
      <c r="B932" s="237" t="s">
        <v>786</v>
      </c>
      <c r="C932" s="235">
        <f>SUM(C933:C942)</f>
        <v>0</v>
      </c>
      <c r="D932" s="234"/>
    </row>
    <row r="933" s="213" customFormat="1" ht="15" customHeight="1" spans="1:4">
      <c r="A933" s="230">
        <v>2130506</v>
      </c>
      <c r="B933" s="237" t="s">
        <v>787</v>
      </c>
      <c r="C933" s="235"/>
      <c r="D933" s="234"/>
    </row>
    <row r="934" s="213" customFormat="1" ht="15" customHeight="1" spans="1:4">
      <c r="A934" s="230">
        <v>2130507</v>
      </c>
      <c r="B934" s="237" t="s">
        <v>788</v>
      </c>
      <c r="C934" s="235"/>
      <c r="D934" s="234"/>
    </row>
    <row r="935" s="213" customFormat="1" ht="15" customHeight="1" spans="1:4">
      <c r="A935" s="230">
        <v>2130508</v>
      </c>
      <c r="B935" s="237" t="s">
        <v>789</v>
      </c>
      <c r="C935" s="235"/>
      <c r="D935" s="234"/>
    </row>
    <row r="936" s="213" customFormat="1" ht="15" customHeight="1" spans="1:4">
      <c r="A936" s="230">
        <v>2130550</v>
      </c>
      <c r="B936" s="237" t="s">
        <v>97</v>
      </c>
      <c r="C936" s="235"/>
      <c r="D936" s="234"/>
    </row>
    <row r="937" s="213" customFormat="1" ht="15" customHeight="1" spans="1:4">
      <c r="A937" s="230">
        <v>2130599</v>
      </c>
      <c r="B937" s="237" t="s">
        <v>790</v>
      </c>
      <c r="C937" s="235"/>
      <c r="D937" s="234"/>
    </row>
    <row r="938" s="213" customFormat="1" ht="15" customHeight="1" spans="1:4">
      <c r="A938" s="230">
        <v>21307</v>
      </c>
      <c r="B938" s="240" t="s">
        <v>791</v>
      </c>
      <c r="C938" s="235"/>
      <c r="D938" s="234">
        <f>SUM(D939:D944)</f>
        <v>362.44</v>
      </c>
    </row>
    <row r="939" s="213" customFormat="1" ht="15" customHeight="1" spans="1:4">
      <c r="A939" s="230">
        <v>2130701</v>
      </c>
      <c r="B939" s="237" t="s">
        <v>792</v>
      </c>
      <c r="C939" s="235"/>
      <c r="D939" s="234">
        <v>362.44</v>
      </c>
    </row>
    <row r="940" s="213" customFormat="1" ht="15" customHeight="1" spans="1:4">
      <c r="A940" s="230">
        <v>2130704</v>
      </c>
      <c r="B940" s="237" t="s">
        <v>793</v>
      </c>
      <c r="C940" s="235"/>
      <c r="D940" s="234"/>
    </row>
    <row r="941" s="213" customFormat="1" ht="15" customHeight="1" spans="1:4">
      <c r="A941" s="230">
        <v>2130705</v>
      </c>
      <c r="B941" s="237" t="s">
        <v>794</v>
      </c>
      <c r="C941" s="235"/>
      <c r="D941" s="234"/>
    </row>
    <row r="942" s="213" customFormat="1" ht="15" customHeight="1" spans="1:4">
      <c r="A942" s="230">
        <v>2130706</v>
      </c>
      <c r="B942" s="237" t="s">
        <v>795</v>
      </c>
      <c r="C942" s="235"/>
      <c r="D942" s="234"/>
    </row>
    <row r="943" s="213" customFormat="1" ht="15" customHeight="1" spans="1:4">
      <c r="A943" s="230">
        <v>2130707</v>
      </c>
      <c r="B943" s="237" t="s">
        <v>796</v>
      </c>
      <c r="C943" s="235">
        <f>SUM(C944:C949)</f>
        <v>0</v>
      </c>
      <c r="D943" s="234"/>
    </row>
    <row r="944" s="213" customFormat="1" ht="15" customHeight="1" spans="1:4">
      <c r="A944" s="230">
        <v>2130799</v>
      </c>
      <c r="B944" s="237" t="s">
        <v>797</v>
      </c>
      <c r="C944" s="235"/>
      <c r="D944" s="234"/>
    </row>
    <row r="945" s="213" customFormat="1" ht="15" customHeight="1" spans="1:4">
      <c r="A945" s="230">
        <v>21308</v>
      </c>
      <c r="B945" s="240" t="s">
        <v>798</v>
      </c>
      <c r="C945" s="235"/>
      <c r="D945" s="234">
        <f>SUM(D946:D950)</f>
        <v>0</v>
      </c>
    </row>
    <row r="946" s="213" customFormat="1" ht="15" customHeight="1" spans="1:4">
      <c r="A946" s="230">
        <v>2130801</v>
      </c>
      <c r="B946" s="237" t="s">
        <v>799</v>
      </c>
      <c r="C946" s="235"/>
      <c r="D946" s="234"/>
    </row>
    <row r="947" s="213" customFormat="1" ht="15" customHeight="1" spans="1:4">
      <c r="A947" s="230">
        <v>2130803</v>
      </c>
      <c r="B947" s="237" t="s">
        <v>800</v>
      </c>
      <c r="C947" s="235"/>
      <c r="D947" s="234"/>
    </row>
    <row r="948" s="213" customFormat="1" ht="15" customHeight="1" spans="1:4">
      <c r="A948" s="230">
        <v>2130804</v>
      </c>
      <c r="B948" s="237" t="s">
        <v>801</v>
      </c>
      <c r="C948" s="235"/>
      <c r="D948" s="234"/>
    </row>
    <row r="949" s="213" customFormat="1" ht="15" customHeight="1" spans="1:4">
      <c r="A949" s="230">
        <v>2130805</v>
      </c>
      <c r="B949" s="237" t="s">
        <v>802</v>
      </c>
      <c r="C949" s="235"/>
      <c r="D949" s="234"/>
    </row>
    <row r="950" s="213" customFormat="1" ht="15" customHeight="1" spans="1:4">
      <c r="A950" s="230">
        <v>2130899</v>
      </c>
      <c r="B950" s="237" t="s">
        <v>803</v>
      </c>
      <c r="C950" s="235">
        <f>SUM(C951:C955)</f>
        <v>0</v>
      </c>
      <c r="D950" s="234"/>
    </row>
    <row r="951" s="213" customFormat="1" ht="15" customHeight="1" spans="1:4">
      <c r="A951" s="230">
        <v>21309</v>
      </c>
      <c r="B951" s="240" t="s">
        <v>804</v>
      </c>
      <c r="C951" s="235"/>
      <c r="D951" s="234">
        <f>SUM(D952:D953)</f>
        <v>0</v>
      </c>
    </row>
    <row r="952" s="213" customFormat="1" ht="15" customHeight="1" spans="1:4">
      <c r="A952" s="230">
        <v>2130901</v>
      </c>
      <c r="B952" s="237" t="s">
        <v>805</v>
      </c>
      <c r="C952" s="235"/>
      <c r="D952" s="234"/>
    </row>
    <row r="953" s="213" customFormat="1" ht="15" customHeight="1" spans="1:4">
      <c r="A953" s="230">
        <v>2130999</v>
      </c>
      <c r="B953" s="237" t="s">
        <v>806</v>
      </c>
      <c r="C953" s="235"/>
      <c r="D953" s="234"/>
    </row>
    <row r="954" s="213" customFormat="1" ht="15" customHeight="1" spans="1:4">
      <c r="A954" s="230">
        <v>21399</v>
      </c>
      <c r="B954" s="240" t="s">
        <v>807</v>
      </c>
      <c r="C954" s="235"/>
      <c r="D954" s="234">
        <f>SUM(D955:D956)</f>
        <v>0</v>
      </c>
    </row>
    <row r="955" s="213" customFormat="1" ht="15" customHeight="1" spans="1:4">
      <c r="A955" s="230">
        <v>2139901</v>
      </c>
      <c r="B955" s="237" t="s">
        <v>808</v>
      </c>
      <c r="C955" s="235"/>
      <c r="D955" s="234"/>
    </row>
    <row r="956" s="213" customFormat="1" ht="15" customHeight="1" spans="1:4">
      <c r="A956" s="230">
        <v>2139999</v>
      </c>
      <c r="B956" s="237" t="s">
        <v>809</v>
      </c>
      <c r="C956" s="235">
        <f>SUM(C957:C958)</f>
        <v>0</v>
      </c>
      <c r="D956" s="234"/>
    </row>
    <row r="957" s="213" customFormat="1" ht="15" customHeight="1" spans="1:4">
      <c r="A957" s="230">
        <v>214</v>
      </c>
      <c r="B957" s="240" t="s">
        <v>810</v>
      </c>
      <c r="C957" s="235"/>
      <c r="D957" s="234">
        <f>D958+D980+D990+D1000+D1007+D1012</f>
        <v>0</v>
      </c>
    </row>
    <row r="958" s="213" customFormat="1" ht="15" customHeight="1" spans="1:4">
      <c r="A958" s="230">
        <v>21401</v>
      </c>
      <c r="B958" s="240" t="s">
        <v>811</v>
      </c>
      <c r="C958" s="235"/>
      <c r="D958" s="234">
        <f>SUM(D959:D979)</f>
        <v>0</v>
      </c>
    </row>
    <row r="959" s="213" customFormat="1" ht="15" customHeight="1" spans="1:4">
      <c r="A959" s="230">
        <v>2140101</v>
      </c>
      <c r="B959" s="237" t="s">
        <v>88</v>
      </c>
      <c r="C959" s="235"/>
      <c r="D959" s="234"/>
    </row>
    <row r="960" s="213" customFormat="1" ht="15" customHeight="1" spans="1:4">
      <c r="A960" s="230">
        <v>2140102</v>
      </c>
      <c r="B960" s="237" t="s">
        <v>89</v>
      </c>
      <c r="C960" s="235">
        <f>SUM(C961:C962)</f>
        <v>671.76</v>
      </c>
      <c r="D960" s="234"/>
    </row>
    <row r="961" s="213" customFormat="1" ht="15" customHeight="1" spans="1:4">
      <c r="A961" s="230">
        <v>2140103</v>
      </c>
      <c r="B961" s="237" t="s">
        <v>90</v>
      </c>
      <c r="C961" s="235"/>
      <c r="D961" s="234"/>
    </row>
    <row r="962" s="213" customFormat="1" ht="15" customHeight="1" spans="1:4">
      <c r="A962" s="230">
        <v>2140104</v>
      </c>
      <c r="B962" s="237" t="s">
        <v>812</v>
      </c>
      <c r="C962" s="235">
        <v>671.76</v>
      </c>
      <c r="D962" s="234"/>
    </row>
    <row r="963" s="213" customFormat="1" ht="15" customHeight="1" spans="1:4">
      <c r="A963" s="230">
        <v>2140106</v>
      </c>
      <c r="B963" s="237" t="s">
        <v>813</v>
      </c>
      <c r="C963" s="235">
        <f>C964+C986+C996+C1006+C1013+C1018</f>
        <v>0</v>
      </c>
      <c r="D963" s="234"/>
    </row>
    <row r="964" s="213" customFormat="1" ht="15" customHeight="1" spans="1:4">
      <c r="A964" s="230">
        <v>2140109</v>
      </c>
      <c r="B964" s="237" t="s">
        <v>814</v>
      </c>
      <c r="C964" s="235">
        <f>SUM(C965:C985)</f>
        <v>0</v>
      </c>
      <c r="D964" s="234"/>
    </row>
    <row r="965" s="213" customFormat="1" ht="15" customHeight="1" spans="1:4">
      <c r="A965" s="230">
        <v>2140110</v>
      </c>
      <c r="B965" s="237" t="s">
        <v>815</v>
      </c>
      <c r="C965" s="235"/>
      <c r="D965" s="234"/>
    </row>
    <row r="966" s="213" customFormat="1" ht="15" customHeight="1" spans="1:4">
      <c r="A966" s="230">
        <v>2140111</v>
      </c>
      <c r="B966" s="237" t="s">
        <v>816</v>
      </c>
      <c r="C966" s="235"/>
      <c r="D966" s="234"/>
    </row>
    <row r="967" s="213" customFormat="1" ht="15" customHeight="1" spans="1:4">
      <c r="A967" s="230">
        <v>2140112</v>
      </c>
      <c r="B967" s="237" t="s">
        <v>817</v>
      </c>
      <c r="C967" s="235"/>
      <c r="D967" s="234"/>
    </row>
    <row r="968" s="213" customFormat="1" ht="15" customHeight="1" spans="1:4">
      <c r="A968" s="230">
        <v>2140114</v>
      </c>
      <c r="B968" s="237" t="s">
        <v>818</v>
      </c>
      <c r="C968" s="235"/>
      <c r="D968" s="234"/>
    </row>
    <row r="969" s="213" customFormat="1" ht="15" customHeight="1" spans="1:4">
      <c r="A969" s="230">
        <v>2140122</v>
      </c>
      <c r="B969" s="237" t="s">
        <v>819</v>
      </c>
      <c r="C969" s="235"/>
      <c r="D969" s="234"/>
    </row>
    <row r="970" s="213" customFormat="1" ht="15" customHeight="1" spans="1:4">
      <c r="A970" s="230">
        <v>2140123</v>
      </c>
      <c r="B970" s="237" t="s">
        <v>820</v>
      </c>
      <c r="C970" s="235"/>
      <c r="D970" s="234"/>
    </row>
    <row r="971" s="213" customFormat="1" ht="15" customHeight="1" spans="1:4">
      <c r="A971" s="230">
        <v>2140127</v>
      </c>
      <c r="B971" s="237" t="s">
        <v>821</v>
      </c>
      <c r="C971" s="235"/>
      <c r="D971" s="234"/>
    </row>
    <row r="972" s="213" customFormat="1" ht="15" customHeight="1" spans="1:4">
      <c r="A972" s="230">
        <v>2140128</v>
      </c>
      <c r="B972" s="237" t="s">
        <v>822</v>
      </c>
      <c r="C972" s="235"/>
      <c r="D972" s="234"/>
    </row>
    <row r="973" s="213" customFormat="1" ht="15" customHeight="1" spans="1:4">
      <c r="A973" s="230">
        <v>2140129</v>
      </c>
      <c r="B973" s="237" t="s">
        <v>823</v>
      </c>
      <c r="C973" s="235"/>
      <c r="D973" s="234"/>
    </row>
    <row r="974" s="213" customFormat="1" ht="15" customHeight="1" spans="1:4">
      <c r="A974" s="230">
        <v>2140130</v>
      </c>
      <c r="B974" s="237" t="s">
        <v>824</v>
      </c>
      <c r="C974" s="235"/>
      <c r="D974" s="234"/>
    </row>
    <row r="975" s="213" customFormat="1" ht="15" customHeight="1" spans="1:4">
      <c r="A975" s="230">
        <v>2140131</v>
      </c>
      <c r="B975" s="237" t="s">
        <v>825</v>
      </c>
      <c r="C975" s="235"/>
      <c r="D975" s="234"/>
    </row>
    <row r="976" s="213" customFormat="1" ht="15" customHeight="1" spans="1:4">
      <c r="A976" s="230">
        <v>2140133</v>
      </c>
      <c r="B976" s="237" t="s">
        <v>826</v>
      </c>
      <c r="C976" s="235"/>
      <c r="D976" s="234"/>
    </row>
    <row r="977" s="213" customFormat="1" ht="15" customHeight="1" spans="1:4">
      <c r="A977" s="230">
        <v>2140136</v>
      </c>
      <c r="B977" s="237" t="s">
        <v>827</v>
      </c>
      <c r="C977" s="235"/>
      <c r="D977" s="234"/>
    </row>
    <row r="978" s="213" customFormat="1" ht="15" customHeight="1" spans="1:4">
      <c r="A978" s="230">
        <v>2140138</v>
      </c>
      <c r="B978" s="237" t="s">
        <v>828</v>
      </c>
      <c r="C978" s="235"/>
      <c r="D978" s="234"/>
    </row>
    <row r="979" s="213" customFormat="1" ht="15" customHeight="1" spans="1:4">
      <c r="A979" s="230">
        <v>2140199</v>
      </c>
      <c r="B979" s="237" t="s">
        <v>829</v>
      </c>
      <c r="C979" s="235"/>
      <c r="D979" s="234"/>
    </row>
    <row r="980" s="213" customFormat="1" ht="15" customHeight="1" spans="1:4">
      <c r="A980" s="230">
        <v>21402</v>
      </c>
      <c r="B980" s="240" t="s">
        <v>830</v>
      </c>
      <c r="C980" s="235"/>
      <c r="D980" s="234">
        <f>SUM(D981:D989)</f>
        <v>0</v>
      </c>
    </row>
    <row r="981" s="213" customFormat="1" ht="15" customHeight="1" spans="1:4">
      <c r="A981" s="230">
        <v>2140201</v>
      </c>
      <c r="B981" s="237" t="s">
        <v>88</v>
      </c>
      <c r="C981" s="235"/>
      <c r="D981" s="234"/>
    </row>
    <row r="982" s="213" customFormat="1" ht="15" customHeight="1" spans="1:4">
      <c r="A982" s="230">
        <v>2140202</v>
      </c>
      <c r="B982" s="237" t="s">
        <v>89</v>
      </c>
      <c r="C982" s="235"/>
      <c r="D982" s="234"/>
    </row>
    <row r="983" s="213" customFormat="1" ht="15" customHeight="1" spans="1:4">
      <c r="A983" s="230">
        <v>2140203</v>
      </c>
      <c r="B983" s="237" t="s">
        <v>90</v>
      </c>
      <c r="C983" s="235"/>
      <c r="D983" s="234"/>
    </row>
    <row r="984" s="213" customFormat="1" ht="15" customHeight="1" spans="1:4">
      <c r="A984" s="230">
        <v>2140204</v>
      </c>
      <c r="B984" s="237" t="s">
        <v>831</v>
      </c>
      <c r="C984" s="235"/>
      <c r="D984" s="234"/>
    </row>
    <row r="985" s="213" customFormat="1" ht="15" customHeight="1" spans="1:4">
      <c r="A985" s="230">
        <v>2140205</v>
      </c>
      <c r="B985" s="237" t="s">
        <v>832</v>
      </c>
      <c r="C985" s="235"/>
      <c r="D985" s="234"/>
    </row>
    <row r="986" s="213" customFormat="1" ht="15" customHeight="1" spans="1:4">
      <c r="A986" s="230">
        <v>2140206</v>
      </c>
      <c r="B986" s="237" t="s">
        <v>833</v>
      </c>
      <c r="C986" s="235">
        <f>SUM(C987:C995)</f>
        <v>0</v>
      </c>
      <c r="D986" s="234"/>
    </row>
    <row r="987" s="213" customFormat="1" ht="15" customHeight="1" spans="1:4">
      <c r="A987" s="230">
        <v>2140207</v>
      </c>
      <c r="B987" s="237" t="s">
        <v>834</v>
      </c>
      <c r="C987" s="235"/>
      <c r="D987" s="234"/>
    </row>
    <row r="988" s="213" customFormat="1" ht="15" customHeight="1" spans="1:4">
      <c r="A988" s="230">
        <v>2140208</v>
      </c>
      <c r="B988" s="237" t="s">
        <v>835</v>
      </c>
      <c r="C988" s="235"/>
      <c r="D988" s="234"/>
    </row>
    <row r="989" s="213" customFormat="1" ht="15" customHeight="1" spans="1:4">
      <c r="A989" s="230">
        <v>2140299</v>
      </c>
      <c r="B989" s="237" t="s">
        <v>836</v>
      </c>
      <c r="C989" s="235"/>
      <c r="D989" s="234"/>
    </row>
    <row r="990" s="213" customFormat="1" ht="15" customHeight="1" spans="1:4">
      <c r="A990" s="230">
        <v>21403</v>
      </c>
      <c r="B990" s="240" t="s">
        <v>837</v>
      </c>
      <c r="C990" s="235"/>
      <c r="D990" s="234">
        <f>SUM(D991:D999)</f>
        <v>0</v>
      </c>
    </row>
    <row r="991" s="213" customFormat="1" ht="15" customHeight="1" spans="1:4">
      <c r="A991" s="230">
        <v>2140301</v>
      </c>
      <c r="B991" s="237" t="s">
        <v>88</v>
      </c>
      <c r="C991" s="235"/>
      <c r="D991" s="234"/>
    </row>
    <row r="992" s="213" customFormat="1" ht="15" customHeight="1" spans="1:4">
      <c r="A992" s="230">
        <v>2140302</v>
      </c>
      <c r="B992" s="237" t="s">
        <v>89</v>
      </c>
      <c r="C992" s="235"/>
      <c r="D992" s="234"/>
    </row>
    <row r="993" s="213" customFormat="1" ht="15" customHeight="1" spans="1:4">
      <c r="A993" s="230">
        <v>2140303</v>
      </c>
      <c r="B993" s="237" t="s">
        <v>90</v>
      </c>
      <c r="C993" s="235"/>
      <c r="D993" s="234"/>
    </row>
    <row r="994" s="213" customFormat="1" ht="15" customHeight="1" spans="1:4">
      <c r="A994" s="230">
        <v>2140304</v>
      </c>
      <c r="B994" s="237" t="s">
        <v>838</v>
      </c>
      <c r="C994" s="235"/>
      <c r="D994" s="234"/>
    </row>
    <row r="995" s="213" customFormat="1" ht="15" customHeight="1" spans="1:4">
      <c r="A995" s="230">
        <v>2140305</v>
      </c>
      <c r="B995" s="237" t="s">
        <v>839</v>
      </c>
      <c r="C995" s="235"/>
      <c r="D995" s="234"/>
    </row>
    <row r="996" s="213" customFormat="1" ht="15" customHeight="1" spans="1:4">
      <c r="A996" s="230">
        <v>2140306</v>
      </c>
      <c r="B996" s="237" t="s">
        <v>840</v>
      </c>
      <c r="C996" s="235">
        <f>SUM(C997:C1005)</f>
        <v>0</v>
      </c>
      <c r="D996" s="234"/>
    </row>
    <row r="997" s="213" customFormat="1" ht="15" customHeight="1" spans="1:4">
      <c r="A997" s="230">
        <v>2140307</v>
      </c>
      <c r="B997" s="237" t="s">
        <v>841</v>
      </c>
      <c r="C997" s="235"/>
      <c r="D997" s="234"/>
    </row>
    <row r="998" s="213" customFormat="1" ht="15" customHeight="1" spans="1:4">
      <c r="A998" s="230">
        <v>2140308</v>
      </c>
      <c r="B998" s="237" t="s">
        <v>842</v>
      </c>
      <c r="C998" s="235"/>
      <c r="D998" s="234"/>
    </row>
    <row r="999" s="213" customFormat="1" ht="15" customHeight="1" spans="1:4">
      <c r="A999" s="230">
        <v>2140399</v>
      </c>
      <c r="B999" s="237" t="s">
        <v>843</v>
      </c>
      <c r="C999" s="235"/>
      <c r="D999" s="234"/>
    </row>
    <row r="1000" s="213" customFormat="1" ht="15" customHeight="1" spans="1:4">
      <c r="A1000" s="230">
        <v>21405</v>
      </c>
      <c r="B1000" s="240" t="s">
        <v>844</v>
      </c>
      <c r="C1000" s="235"/>
      <c r="D1000" s="234">
        <f>SUM(D1001:D1006)</f>
        <v>0</v>
      </c>
    </row>
    <row r="1001" s="213" customFormat="1" ht="15" customHeight="1" spans="1:4">
      <c r="A1001" s="230">
        <v>2140501</v>
      </c>
      <c r="B1001" s="237" t="s">
        <v>88</v>
      </c>
      <c r="C1001" s="235"/>
      <c r="D1001" s="234"/>
    </row>
    <row r="1002" s="213" customFormat="1" ht="15" customHeight="1" spans="1:4">
      <c r="A1002" s="230">
        <v>2140502</v>
      </c>
      <c r="B1002" s="237" t="s">
        <v>89</v>
      </c>
      <c r="C1002" s="235"/>
      <c r="D1002" s="234"/>
    </row>
    <row r="1003" s="213" customFormat="1" ht="15" customHeight="1" spans="1:4">
      <c r="A1003" s="230">
        <v>2140503</v>
      </c>
      <c r="B1003" s="237" t="s">
        <v>90</v>
      </c>
      <c r="C1003" s="235"/>
      <c r="D1003" s="234"/>
    </row>
    <row r="1004" s="213" customFormat="1" ht="15" customHeight="1" spans="1:4">
      <c r="A1004" s="230">
        <v>2140504</v>
      </c>
      <c r="B1004" s="237" t="s">
        <v>835</v>
      </c>
      <c r="C1004" s="235"/>
      <c r="D1004" s="234"/>
    </row>
    <row r="1005" s="213" customFormat="1" ht="15" customHeight="1" spans="1:4">
      <c r="A1005" s="230">
        <v>2140505</v>
      </c>
      <c r="B1005" s="237" t="s">
        <v>845</v>
      </c>
      <c r="C1005" s="235"/>
      <c r="D1005" s="234"/>
    </row>
    <row r="1006" s="213" customFormat="1" ht="15" customHeight="1" spans="1:4">
      <c r="A1006" s="230">
        <v>2140599</v>
      </c>
      <c r="B1006" s="237" t="s">
        <v>846</v>
      </c>
      <c r="C1006" s="235">
        <f>SUM(C1007:C1012)</f>
        <v>0</v>
      </c>
      <c r="D1006" s="234"/>
    </row>
    <row r="1007" s="213" customFormat="1" ht="15" customHeight="1" spans="1:4">
      <c r="A1007" s="230">
        <v>21406</v>
      </c>
      <c r="B1007" s="240" t="s">
        <v>847</v>
      </c>
      <c r="C1007" s="235"/>
      <c r="D1007" s="234">
        <f>SUM(D1008:D1011)</f>
        <v>0</v>
      </c>
    </row>
    <row r="1008" s="213" customFormat="1" ht="15" customHeight="1" spans="1:4">
      <c r="A1008" s="230">
        <v>2140601</v>
      </c>
      <c r="B1008" s="237" t="s">
        <v>848</v>
      </c>
      <c r="C1008" s="235"/>
      <c r="D1008" s="234"/>
    </row>
    <row r="1009" s="213" customFormat="1" ht="15" customHeight="1" spans="1:4">
      <c r="A1009" s="230">
        <v>2140602</v>
      </c>
      <c r="B1009" s="237" t="s">
        <v>849</v>
      </c>
      <c r="C1009" s="235"/>
      <c r="D1009" s="234"/>
    </row>
    <row r="1010" s="213" customFormat="1" ht="15" customHeight="1" spans="1:4">
      <c r="A1010" s="230">
        <v>2140603</v>
      </c>
      <c r="B1010" s="237" t="s">
        <v>850</v>
      </c>
      <c r="C1010" s="235"/>
      <c r="D1010" s="234"/>
    </row>
    <row r="1011" s="213" customFormat="1" ht="15" customHeight="1" spans="1:4">
      <c r="A1011" s="230">
        <v>2140699</v>
      </c>
      <c r="B1011" s="237" t="s">
        <v>851</v>
      </c>
      <c r="C1011" s="235"/>
      <c r="D1011" s="234"/>
    </row>
    <row r="1012" s="213" customFormat="1" ht="15" customHeight="1" spans="1:4">
      <c r="A1012" s="230">
        <v>21499</v>
      </c>
      <c r="B1012" s="240" t="s">
        <v>852</v>
      </c>
      <c r="C1012" s="235"/>
      <c r="D1012" s="234">
        <f>SUM(D1013:D1014)</f>
        <v>0</v>
      </c>
    </row>
    <row r="1013" s="213" customFormat="1" ht="15" customHeight="1" spans="1:4">
      <c r="A1013" s="230">
        <v>2149901</v>
      </c>
      <c r="B1013" s="237" t="s">
        <v>853</v>
      </c>
      <c r="C1013" s="235">
        <f>SUM(C1014:C1017)</f>
        <v>0</v>
      </c>
      <c r="D1013" s="234"/>
    </row>
    <row r="1014" s="213" customFormat="1" ht="15" customHeight="1" spans="1:4">
      <c r="A1014" s="230">
        <v>2149999</v>
      </c>
      <c r="B1014" s="237" t="s">
        <v>854</v>
      </c>
      <c r="C1014" s="235"/>
      <c r="D1014" s="234"/>
    </row>
    <row r="1015" s="213" customFormat="1" ht="15" customHeight="1" spans="1:4">
      <c r="A1015" s="230">
        <v>215</v>
      </c>
      <c r="B1015" s="240" t="s">
        <v>855</v>
      </c>
      <c r="C1015" s="235"/>
      <c r="D1015" s="234">
        <f>D1016+D1026+D1042+D1047+D1058+D1065+D1073</f>
        <v>0</v>
      </c>
    </row>
    <row r="1016" s="213" customFormat="1" ht="15" customHeight="1" spans="1:4">
      <c r="A1016" s="230">
        <v>21501</v>
      </c>
      <c r="B1016" s="240" t="s">
        <v>856</v>
      </c>
      <c r="C1016" s="235"/>
      <c r="D1016" s="234">
        <f>SUM(D1017:D1025)</f>
        <v>0</v>
      </c>
    </row>
    <row r="1017" s="213" customFormat="1" ht="15" customHeight="1" spans="1:4">
      <c r="A1017" s="230">
        <v>2150101</v>
      </c>
      <c r="B1017" s="237" t="s">
        <v>88</v>
      </c>
      <c r="C1017" s="235"/>
      <c r="D1017" s="234"/>
    </row>
    <row r="1018" s="213" customFormat="1" ht="15" customHeight="1" spans="1:4">
      <c r="A1018" s="230">
        <v>2150102</v>
      </c>
      <c r="B1018" s="237" t="s">
        <v>89</v>
      </c>
      <c r="C1018" s="235">
        <f>SUM(C1019:C1020)</f>
        <v>0</v>
      </c>
      <c r="D1018" s="234"/>
    </row>
    <row r="1019" s="213" customFormat="1" ht="15" customHeight="1" spans="1:4">
      <c r="A1019" s="230">
        <v>2150103</v>
      </c>
      <c r="B1019" s="237" t="s">
        <v>90</v>
      </c>
      <c r="C1019" s="235"/>
      <c r="D1019" s="234"/>
    </row>
    <row r="1020" s="213" customFormat="1" ht="15" customHeight="1" spans="1:4">
      <c r="A1020" s="230">
        <v>2150104</v>
      </c>
      <c r="B1020" s="237" t="s">
        <v>857</v>
      </c>
      <c r="C1020" s="235"/>
      <c r="D1020" s="234"/>
    </row>
    <row r="1021" s="213" customFormat="1" ht="15" customHeight="1" spans="1:4">
      <c r="A1021" s="230">
        <v>2150105</v>
      </c>
      <c r="B1021" s="237" t="s">
        <v>858</v>
      </c>
      <c r="C1021" s="235">
        <f>C1022+C1032+C1048+C1053+C1064+C1071+C1079</f>
        <v>491.67</v>
      </c>
      <c r="D1021" s="234"/>
    </row>
    <row r="1022" s="213" customFormat="1" ht="15" customHeight="1" spans="1:4">
      <c r="A1022" s="230">
        <v>2150106</v>
      </c>
      <c r="B1022" s="237" t="s">
        <v>859</v>
      </c>
      <c r="C1022" s="235">
        <f>SUM(C1023:C1031)</f>
        <v>0</v>
      </c>
      <c r="D1022" s="234"/>
    </row>
    <row r="1023" s="213" customFormat="1" ht="15" customHeight="1" spans="1:4">
      <c r="A1023" s="230">
        <v>2150107</v>
      </c>
      <c r="B1023" s="237" t="s">
        <v>860</v>
      </c>
      <c r="C1023" s="235"/>
      <c r="D1023" s="234"/>
    </row>
    <row r="1024" s="213" customFormat="1" ht="15" customHeight="1" spans="1:4">
      <c r="A1024" s="230">
        <v>2150108</v>
      </c>
      <c r="B1024" s="237" t="s">
        <v>861</v>
      </c>
      <c r="C1024" s="235"/>
      <c r="D1024" s="234"/>
    </row>
    <row r="1025" s="213" customFormat="1" ht="15" customHeight="1" spans="1:4">
      <c r="A1025" s="230">
        <v>2150199</v>
      </c>
      <c r="B1025" s="237" t="s">
        <v>862</v>
      </c>
      <c r="C1025" s="235"/>
      <c r="D1025" s="234"/>
    </row>
    <row r="1026" s="213" customFormat="1" ht="15" customHeight="1" spans="1:4">
      <c r="A1026" s="230">
        <v>21502</v>
      </c>
      <c r="B1026" s="240" t="s">
        <v>863</v>
      </c>
      <c r="C1026" s="235"/>
      <c r="D1026" s="234">
        <f>SUM(D1027:D1041)</f>
        <v>0</v>
      </c>
    </row>
    <row r="1027" s="213" customFormat="1" ht="15" customHeight="1" spans="1:4">
      <c r="A1027" s="230">
        <v>2150201</v>
      </c>
      <c r="B1027" s="237" t="s">
        <v>88</v>
      </c>
      <c r="C1027" s="235"/>
      <c r="D1027" s="234"/>
    </row>
    <row r="1028" s="213" customFormat="1" ht="15" customHeight="1" spans="1:4">
      <c r="A1028" s="230">
        <v>2150202</v>
      </c>
      <c r="B1028" s="237" t="s">
        <v>89</v>
      </c>
      <c r="C1028" s="235"/>
      <c r="D1028" s="234"/>
    </row>
    <row r="1029" s="213" customFormat="1" ht="15" customHeight="1" spans="1:4">
      <c r="A1029" s="230">
        <v>2150203</v>
      </c>
      <c r="B1029" s="237" t="s">
        <v>90</v>
      </c>
      <c r="C1029" s="235"/>
      <c r="D1029" s="234"/>
    </row>
    <row r="1030" s="213" customFormat="1" ht="15" customHeight="1" spans="1:4">
      <c r="A1030" s="230">
        <v>2150204</v>
      </c>
      <c r="B1030" s="237" t="s">
        <v>864</v>
      </c>
      <c r="C1030" s="235"/>
      <c r="D1030" s="234"/>
    </row>
    <row r="1031" s="213" customFormat="1" ht="15" customHeight="1" spans="1:4">
      <c r="A1031" s="230">
        <v>2150205</v>
      </c>
      <c r="B1031" s="237" t="s">
        <v>865</v>
      </c>
      <c r="C1031" s="235"/>
      <c r="D1031" s="234"/>
    </row>
    <row r="1032" s="213" customFormat="1" ht="15" customHeight="1" spans="1:4">
      <c r="A1032" s="230">
        <v>2150206</v>
      </c>
      <c r="B1032" s="237" t="s">
        <v>866</v>
      </c>
      <c r="C1032" s="235">
        <f>SUM(C1033:C1047)</f>
        <v>0</v>
      </c>
      <c r="D1032" s="234"/>
    </row>
    <row r="1033" s="213" customFormat="1" ht="15" customHeight="1" spans="1:4">
      <c r="A1033" s="230">
        <v>2150207</v>
      </c>
      <c r="B1033" s="237" t="s">
        <v>867</v>
      </c>
      <c r="C1033" s="235"/>
      <c r="D1033" s="234"/>
    </row>
    <row r="1034" s="213" customFormat="1" ht="15" customHeight="1" spans="1:4">
      <c r="A1034" s="230">
        <v>2150208</v>
      </c>
      <c r="B1034" s="237" t="s">
        <v>868</v>
      </c>
      <c r="C1034" s="235"/>
      <c r="D1034" s="234"/>
    </row>
    <row r="1035" s="213" customFormat="1" ht="15" customHeight="1" spans="1:4">
      <c r="A1035" s="230">
        <v>2150209</v>
      </c>
      <c r="B1035" s="237" t="s">
        <v>869</v>
      </c>
      <c r="C1035" s="235"/>
      <c r="D1035" s="234"/>
    </row>
    <row r="1036" s="213" customFormat="1" ht="15" customHeight="1" spans="1:4">
      <c r="A1036" s="230">
        <v>2150210</v>
      </c>
      <c r="B1036" s="237" t="s">
        <v>870</v>
      </c>
      <c r="C1036" s="235"/>
      <c r="D1036" s="234"/>
    </row>
    <row r="1037" s="213" customFormat="1" ht="15" customHeight="1" spans="1:4">
      <c r="A1037" s="230">
        <v>2150212</v>
      </c>
      <c r="B1037" s="237" t="s">
        <v>871</v>
      </c>
      <c r="C1037" s="235"/>
      <c r="D1037" s="234"/>
    </row>
    <row r="1038" s="213" customFormat="1" ht="15" customHeight="1" spans="1:4">
      <c r="A1038" s="230">
        <v>2150213</v>
      </c>
      <c r="B1038" s="237" t="s">
        <v>872</v>
      </c>
      <c r="C1038" s="235"/>
      <c r="D1038" s="234"/>
    </row>
    <row r="1039" s="213" customFormat="1" ht="15" customHeight="1" spans="1:4">
      <c r="A1039" s="230">
        <v>2150214</v>
      </c>
      <c r="B1039" s="237" t="s">
        <v>873</v>
      </c>
      <c r="C1039" s="235"/>
      <c r="D1039" s="234"/>
    </row>
    <row r="1040" s="213" customFormat="1" ht="15" customHeight="1" spans="1:4">
      <c r="A1040" s="230">
        <v>2150215</v>
      </c>
      <c r="B1040" s="237" t="s">
        <v>874</v>
      </c>
      <c r="C1040" s="235"/>
      <c r="D1040" s="234"/>
    </row>
    <row r="1041" s="213" customFormat="1" ht="15" customHeight="1" spans="1:4">
      <c r="A1041" s="230">
        <v>2150299</v>
      </c>
      <c r="B1041" s="237" t="s">
        <v>875</v>
      </c>
      <c r="C1041" s="235"/>
      <c r="D1041" s="234"/>
    </row>
    <row r="1042" s="213" customFormat="1" ht="15" customHeight="1" spans="1:4">
      <c r="A1042" s="230">
        <v>21503</v>
      </c>
      <c r="B1042" s="240" t="s">
        <v>876</v>
      </c>
      <c r="C1042" s="235"/>
      <c r="D1042" s="234">
        <f>SUM(D1043:D1046)</f>
        <v>0</v>
      </c>
    </row>
    <row r="1043" s="213" customFormat="1" ht="15" customHeight="1" spans="1:4">
      <c r="A1043" s="230">
        <v>2150301</v>
      </c>
      <c r="B1043" s="237" t="s">
        <v>88</v>
      </c>
      <c r="C1043" s="235"/>
      <c r="D1043" s="234"/>
    </row>
    <row r="1044" s="213" customFormat="1" ht="15" customHeight="1" spans="1:4">
      <c r="A1044" s="230">
        <v>2150302</v>
      </c>
      <c r="B1044" s="237" t="s">
        <v>89</v>
      </c>
      <c r="C1044" s="235"/>
      <c r="D1044" s="234"/>
    </row>
    <row r="1045" s="213" customFormat="1" ht="15" customHeight="1" spans="1:4">
      <c r="A1045" s="230">
        <v>2150303</v>
      </c>
      <c r="B1045" s="237" t="s">
        <v>90</v>
      </c>
      <c r="C1045" s="235"/>
      <c r="D1045" s="234"/>
    </row>
    <row r="1046" s="213" customFormat="1" ht="15" customHeight="1" spans="1:4">
      <c r="A1046" s="230">
        <v>2150399</v>
      </c>
      <c r="B1046" s="237" t="s">
        <v>877</v>
      </c>
      <c r="C1046" s="235"/>
      <c r="D1046" s="234"/>
    </row>
    <row r="1047" s="213" customFormat="1" ht="15" customHeight="1" spans="1:4">
      <c r="A1047" s="230">
        <v>21505</v>
      </c>
      <c r="B1047" s="240" t="s">
        <v>878</v>
      </c>
      <c r="C1047" s="235"/>
      <c r="D1047" s="234">
        <f>SUM(D1048:D1057)</f>
        <v>0</v>
      </c>
    </row>
    <row r="1048" s="213" customFormat="1" ht="15" customHeight="1" spans="1:4">
      <c r="A1048" s="230">
        <v>2150501</v>
      </c>
      <c r="B1048" s="237" t="s">
        <v>88</v>
      </c>
      <c r="C1048" s="235">
        <f>SUM(C1049:C1052)</f>
        <v>0</v>
      </c>
      <c r="D1048" s="234"/>
    </row>
    <row r="1049" s="213" customFormat="1" ht="15" customHeight="1" spans="1:4">
      <c r="A1049" s="230">
        <v>2150502</v>
      </c>
      <c r="B1049" s="237" t="s">
        <v>89</v>
      </c>
      <c r="C1049" s="235"/>
      <c r="D1049" s="234"/>
    </row>
    <row r="1050" s="213" customFormat="1" ht="15" customHeight="1" spans="1:4">
      <c r="A1050" s="230">
        <v>2150503</v>
      </c>
      <c r="B1050" s="237" t="s">
        <v>90</v>
      </c>
      <c r="C1050" s="235"/>
      <c r="D1050" s="234"/>
    </row>
    <row r="1051" s="213" customFormat="1" ht="15" customHeight="1" spans="1:4">
      <c r="A1051" s="230">
        <v>2150505</v>
      </c>
      <c r="B1051" s="237" t="s">
        <v>879</v>
      </c>
      <c r="C1051" s="235"/>
      <c r="D1051" s="234"/>
    </row>
    <row r="1052" s="213" customFormat="1" ht="15" customHeight="1" spans="1:4">
      <c r="A1052" s="230">
        <v>2150507</v>
      </c>
      <c r="B1052" s="237" t="s">
        <v>880</v>
      </c>
      <c r="C1052" s="235"/>
      <c r="D1052" s="234"/>
    </row>
    <row r="1053" s="213" customFormat="1" ht="15" customHeight="1" spans="1:4">
      <c r="A1053" s="230">
        <v>2150508</v>
      </c>
      <c r="B1053" s="237" t="s">
        <v>881</v>
      </c>
      <c r="C1053" s="235">
        <f>SUM(C1054:C1063)</f>
        <v>0</v>
      </c>
      <c r="D1053" s="234"/>
    </row>
    <row r="1054" s="213" customFormat="1" ht="15" customHeight="1" spans="1:4">
      <c r="A1054" s="230">
        <v>2150516</v>
      </c>
      <c r="B1054" s="237" t="s">
        <v>882</v>
      </c>
      <c r="C1054" s="235"/>
      <c r="D1054" s="234"/>
    </row>
    <row r="1055" s="213" customFormat="1" ht="15" customHeight="1" spans="1:4">
      <c r="A1055" s="230">
        <v>2150517</v>
      </c>
      <c r="B1055" s="237" t="s">
        <v>883</v>
      </c>
      <c r="C1055" s="235"/>
      <c r="D1055" s="234"/>
    </row>
    <row r="1056" s="213" customFormat="1" ht="15" customHeight="1" spans="1:4">
      <c r="A1056" s="230">
        <v>2150550</v>
      </c>
      <c r="B1056" s="237" t="s">
        <v>97</v>
      </c>
      <c r="C1056" s="235"/>
      <c r="D1056" s="234"/>
    </row>
    <row r="1057" s="213" customFormat="1" ht="15" customHeight="1" spans="1:4">
      <c r="A1057" s="230">
        <v>2150599</v>
      </c>
      <c r="B1057" s="237" t="s">
        <v>884</v>
      </c>
      <c r="C1057" s="235"/>
      <c r="D1057" s="234"/>
    </row>
    <row r="1058" s="213" customFormat="1" ht="15" customHeight="1" spans="1:4">
      <c r="A1058" s="230">
        <v>21507</v>
      </c>
      <c r="B1058" s="240" t="s">
        <v>885</v>
      </c>
      <c r="C1058" s="235"/>
      <c r="D1058" s="234">
        <f>SUM(D1059:D1064)</f>
        <v>0</v>
      </c>
    </row>
    <row r="1059" s="213" customFormat="1" ht="15" customHeight="1" spans="1:4">
      <c r="A1059" s="230">
        <v>2150701</v>
      </c>
      <c r="B1059" s="237" t="s">
        <v>88</v>
      </c>
      <c r="C1059" s="235"/>
      <c r="D1059" s="234"/>
    </row>
    <row r="1060" s="213" customFormat="1" ht="15" customHeight="1" spans="1:4">
      <c r="A1060" s="230">
        <v>2150702</v>
      </c>
      <c r="B1060" s="237" t="s">
        <v>89</v>
      </c>
      <c r="C1060" s="235"/>
      <c r="D1060" s="234"/>
    </row>
    <row r="1061" s="213" customFormat="1" ht="15" customHeight="1" spans="1:4">
      <c r="A1061" s="230">
        <v>2150703</v>
      </c>
      <c r="B1061" s="237" t="s">
        <v>90</v>
      </c>
      <c r="C1061" s="235"/>
      <c r="D1061" s="234"/>
    </row>
    <row r="1062" s="213" customFormat="1" ht="15" customHeight="1" spans="1:4">
      <c r="A1062" s="230">
        <v>2150704</v>
      </c>
      <c r="B1062" s="237" t="s">
        <v>886</v>
      </c>
      <c r="C1062" s="235"/>
      <c r="D1062" s="234"/>
    </row>
    <row r="1063" s="213" customFormat="1" ht="15" customHeight="1" spans="1:4">
      <c r="A1063" s="230">
        <v>2150705</v>
      </c>
      <c r="B1063" s="237" t="s">
        <v>887</v>
      </c>
      <c r="C1063" s="235"/>
      <c r="D1063" s="234"/>
    </row>
    <row r="1064" s="213" customFormat="1" ht="15" customHeight="1" spans="1:4">
      <c r="A1064" s="230">
        <v>2150799</v>
      </c>
      <c r="B1064" s="237" t="s">
        <v>888</v>
      </c>
      <c r="C1064" s="235">
        <f>SUM(C1065:C1070)</f>
        <v>0</v>
      </c>
      <c r="D1064" s="234"/>
    </row>
    <row r="1065" s="213" customFormat="1" ht="15" customHeight="1" spans="1:4">
      <c r="A1065" s="230">
        <v>21508</v>
      </c>
      <c r="B1065" s="240" t="s">
        <v>889</v>
      </c>
      <c r="C1065" s="235"/>
      <c r="D1065" s="234">
        <f>SUM(D1066:D1072)</f>
        <v>0</v>
      </c>
    </row>
    <row r="1066" s="213" customFormat="1" ht="15" customHeight="1" spans="1:4">
      <c r="A1066" s="230">
        <v>2150801</v>
      </c>
      <c r="B1066" s="237" t="s">
        <v>88</v>
      </c>
      <c r="C1066" s="235"/>
      <c r="D1066" s="234"/>
    </row>
    <row r="1067" s="213" customFormat="1" ht="15" customHeight="1" spans="1:4">
      <c r="A1067" s="230">
        <v>2150802</v>
      </c>
      <c r="B1067" s="237" t="s">
        <v>89</v>
      </c>
      <c r="C1067" s="235"/>
      <c r="D1067" s="234"/>
    </row>
    <row r="1068" s="213" customFormat="1" ht="15" customHeight="1" spans="1:4">
      <c r="A1068" s="230">
        <v>2150803</v>
      </c>
      <c r="B1068" s="237" t="s">
        <v>90</v>
      </c>
      <c r="C1068" s="235"/>
      <c r="D1068" s="234"/>
    </row>
    <row r="1069" s="213" customFormat="1" ht="15" customHeight="1" spans="1:4">
      <c r="A1069" s="230">
        <v>2150804</v>
      </c>
      <c r="B1069" s="237" t="s">
        <v>890</v>
      </c>
      <c r="C1069" s="235"/>
      <c r="D1069" s="234"/>
    </row>
    <row r="1070" s="213" customFormat="1" ht="15" customHeight="1" spans="1:4">
      <c r="A1070" s="230">
        <v>2150805</v>
      </c>
      <c r="B1070" s="237" t="s">
        <v>891</v>
      </c>
      <c r="C1070" s="235"/>
      <c r="D1070" s="234"/>
    </row>
    <row r="1071" s="213" customFormat="1" ht="15" customHeight="1" spans="1:4">
      <c r="A1071" s="230">
        <v>2150806</v>
      </c>
      <c r="B1071" s="237" t="s">
        <v>892</v>
      </c>
      <c r="C1071" s="235">
        <f>SUM(C1072:C1078)</f>
        <v>491.67</v>
      </c>
      <c r="D1071" s="234"/>
    </row>
    <row r="1072" s="213" customFormat="1" ht="15" customHeight="1" spans="1:4">
      <c r="A1072" s="230">
        <v>2150899</v>
      </c>
      <c r="B1072" s="237" t="s">
        <v>893</v>
      </c>
      <c r="C1072" s="235"/>
      <c r="D1072" s="234"/>
    </row>
    <row r="1073" s="213" customFormat="1" ht="15" customHeight="1" spans="1:4">
      <c r="A1073" s="230">
        <v>21599</v>
      </c>
      <c r="B1073" s="240" t="s">
        <v>894</v>
      </c>
      <c r="C1073" s="235"/>
      <c r="D1073" s="234">
        <f>SUM(D1074:D1078)</f>
        <v>0</v>
      </c>
    </row>
    <row r="1074" s="213" customFormat="1" ht="15" customHeight="1" spans="1:4">
      <c r="A1074" s="230">
        <v>2159901</v>
      </c>
      <c r="B1074" s="237" t="s">
        <v>895</v>
      </c>
      <c r="C1074" s="235"/>
      <c r="D1074" s="234"/>
    </row>
    <row r="1075" s="213" customFormat="1" ht="15" customHeight="1" spans="1:4">
      <c r="A1075" s="230">
        <v>2159904</v>
      </c>
      <c r="B1075" s="237" t="s">
        <v>896</v>
      </c>
      <c r="C1075" s="235"/>
      <c r="D1075" s="234"/>
    </row>
    <row r="1076" s="213" customFormat="1" ht="15" customHeight="1" spans="1:4">
      <c r="A1076" s="230">
        <v>2159905</v>
      </c>
      <c r="B1076" s="237" t="s">
        <v>897</v>
      </c>
      <c r="C1076" s="235">
        <v>491.67</v>
      </c>
      <c r="D1076" s="234"/>
    </row>
    <row r="1077" s="213" customFormat="1" ht="15" customHeight="1" spans="1:4">
      <c r="A1077" s="230">
        <v>2159906</v>
      </c>
      <c r="B1077" s="237" t="s">
        <v>898</v>
      </c>
      <c r="C1077" s="235"/>
      <c r="D1077" s="234"/>
    </row>
    <row r="1078" s="213" customFormat="1" ht="15" customHeight="1" spans="1:4">
      <c r="A1078" s="230">
        <v>2159999</v>
      </c>
      <c r="B1078" s="237" t="s">
        <v>899</v>
      </c>
      <c r="C1078" s="235"/>
      <c r="D1078" s="234"/>
    </row>
    <row r="1079" s="213" customFormat="1" ht="15" customHeight="1" spans="1:4">
      <c r="A1079" s="230">
        <v>216</v>
      </c>
      <c r="B1079" s="240" t="s">
        <v>900</v>
      </c>
      <c r="C1079" s="235">
        <f>SUM(C1080:C1084)</f>
        <v>0</v>
      </c>
      <c r="D1079" s="234">
        <f>D1080+D1090+D1096</f>
        <v>0</v>
      </c>
    </row>
    <row r="1080" s="213" customFormat="1" ht="15" customHeight="1" spans="1:4">
      <c r="A1080" s="230">
        <v>21602</v>
      </c>
      <c r="B1080" s="240" t="s">
        <v>901</v>
      </c>
      <c r="C1080" s="235"/>
      <c r="D1080" s="234">
        <f>SUM(D1081:D1089)</f>
        <v>0</v>
      </c>
    </row>
    <row r="1081" s="213" customFormat="1" ht="15" customHeight="1" spans="1:4">
      <c r="A1081" s="230">
        <v>2160201</v>
      </c>
      <c r="B1081" s="237" t="s">
        <v>88</v>
      </c>
      <c r="C1081" s="235"/>
      <c r="D1081" s="234"/>
    </row>
    <row r="1082" s="213" customFormat="1" ht="15" customHeight="1" spans="1:4">
      <c r="A1082" s="230">
        <v>2160202</v>
      </c>
      <c r="B1082" s="237" t="s">
        <v>89</v>
      </c>
      <c r="C1082" s="235"/>
      <c r="D1082" s="234"/>
    </row>
    <row r="1083" s="213" customFormat="1" ht="15" customHeight="1" spans="1:4">
      <c r="A1083" s="230">
        <v>2160203</v>
      </c>
      <c r="B1083" s="237" t="s">
        <v>90</v>
      </c>
      <c r="C1083" s="235"/>
      <c r="D1083" s="234"/>
    </row>
    <row r="1084" s="213" customFormat="1" ht="15" customHeight="1" spans="1:4">
      <c r="A1084" s="230">
        <v>2160216</v>
      </c>
      <c r="B1084" s="237" t="s">
        <v>902</v>
      </c>
      <c r="C1084" s="235"/>
      <c r="D1084" s="234"/>
    </row>
    <row r="1085" s="213" customFormat="1" ht="15" customHeight="1" spans="1:4">
      <c r="A1085" s="230">
        <v>2160217</v>
      </c>
      <c r="B1085" s="237" t="s">
        <v>903</v>
      </c>
      <c r="C1085" s="235">
        <f>C1086+C1096+C1102</f>
        <v>0</v>
      </c>
      <c r="D1085" s="234"/>
    </row>
    <row r="1086" s="213" customFormat="1" ht="15" customHeight="1" spans="1:4">
      <c r="A1086" s="230">
        <v>2160218</v>
      </c>
      <c r="B1086" s="237" t="s">
        <v>904</v>
      </c>
      <c r="C1086" s="235">
        <f>SUM(C1087:C1095)</f>
        <v>0</v>
      </c>
      <c r="D1086" s="234"/>
    </row>
    <row r="1087" s="213" customFormat="1" ht="15" customHeight="1" spans="1:4">
      <c r="A1087" s="230">
        <v>2160219</v>
      </c>
      <c r="B1087" s="237" t="s">
        <v>905</v>
      </c>
      <c r="C1087" s="235"/>
      <c r="D1087" s="234"/>
    </row>
    <row r="1088" s="213" customFormat="1" ht="15" customHeight="1" spans="1:4">
      <c r="A1088" s="230">
        <v>2160250</v>
      </c>
      <c r="B1088" s="237" t="s">
        <v>97</v>
      </c>
      <c r="C1088" s="235"/>
      <c r="D1088" s="234"/>
    </row>
    <row r="1089" s="213" customFormat="1" ht="15" customHeight="1" spans="1:4">
      <c r="A1089" s="230">
        <v>2160299</v>
      </c>
      <c r="B1089" s="237" t="s">
        <v>906</v>
      </c>
      <c r="C1089" s="235"/>
      <c r="D1089" s="234"/>
    </row>
    <row r="1090" s="213" customFormat="1" ht="15" customHeight="1" spans="1:4">
      <c r="A1090" s="230">
        <v>21606</v>
      </c>
      <c r="B1090" s="240" t="s">
        <v>907</v>
      </c>
      <c r="C1090" s="235"/>
      <c r="D1090" s="234">
        <f>SUM(D1091:D1095)</f>
        <v>0</v>
      </c>
    </row>
    <row r="1091" s="213" customFormat="1" ht="15" customHeight="1" spans="1:4">
      <c r="A1091" s="230">
        <v>2160601</v>
      </c>
      <c r="B1091" s="237" t="s">
        <v>88</v>
      </c>
      <c r="C1091" s="235"/>
      <c r="D1091" s="234"/>
    </row>
    <row r="1092" s="213" customFormat="1" ht="15" customHeight="1" spans="1:4">
      <c r="A1092" s="230">
        <v>2160602</v>
      </c>
      <c r="B1092" s="237" t="s">
        <v>89</v>
      </c>
      <c r="C1092" s="235"/>
      <c r="D1092" s="234"/>
    </row>
    <row r="1093" s="213" customFormat="1" ht="15" customHeight="1" spans="1:4">
      <c r="A1093" s="230">
        <v>2160603</v>
      </c>
      <c r="B1093" s="237" t="s">
        <v>90</v>
      </c>
      <c r="C1093" s="235"/>
      <c r="D1093" s="234"/>
    </row>
    <row r="1094" s="213" customFormat="1" ht="15" customHeight="1" spans="1:4">
      <c r="A1094" s="230">
        <v>2160607</v>
      </c>
      <c r="B1094" s="237" t="s">
        <v>908</v>
      </c>
      <c r="C1094" s="235"/>
      <c r="D1094" s="234"/>
    </row>
    <row r="1095" s="213" customFormat="1" ht="15" customHeight="1" spans="1:4">
      <c r="A1095" s="230">
        <v>2160699</v>
      </c>
      <c r="B1095" s="237" t="s">
        <v>909</v>
      </c>
      <c r="C1095" s="235"/>
      <c r="D1095" s="234"/>
    </row>
    <row r="1096" s="213" customFormat="1" ht="15" customHeight="1" spans="1:4">
      <c r="A1096" s="230">
        <v>21699</v>
      </c>
      <c r="B1096" s="240" t="s">
        <v>910</v>
      </c>
      <c r="C1096" s="235">
        <f>SUM(C1097:C1101)</f>
        <v>0</v>
      </c>
      <c r="D1096" s="234">
        <f>SUM(D1097:D1098)</f>
        <v>0</v>
      </c>
    </row>
    <row r="1097" s="213" customFormat="1" ht="15" customHeight="1" spans="1:4">
      <c r="A1097" s="230">
        <v>2169901</v>
      </c>
      <c r="B1097" s="237" t="s">
        <v>911</v>
      </c>
      <c r="C1097" s="235"/>
      <c r="D1097" s="234"/>
    </row>
    <row r="1098" s="213" customFormat="1" ht="15" customHeight="1" spans="1:4">
      <c r="A1098" s="230">
        <v>2169999</v>
      </c>
      <c r="B1098" s="237" t="s">
        <v>912</v>
      </c>
      <c r="C1098" s="235"/>
      <c r="D1098" s="234"/>
    </row>
    <row r="1099" s="213" customFormat="1" ht="15" customHeight="1" spans="1:4">
      <c r="A1099" s="230">
        <v>217</v>
      </c>
      <c r="B1099" s="240" t="s">
        <v>913</v>
      </c>
      <c r="C1099" s="235"/>
      <c r="D1099" s="234">
        <f>D1100+D1107+D1117+D1123+D1126</f>
        <v>0</v>
      </c>
    </row>
    <row r="1100" s="213" customFormat="1" ht="15" customHeight="1" spans="1:4">
      <c r="A1100" s="230">
        <v>21701</v>
      </c>
      <c r="B1100" s="240" t="s">
        <v>914</v>
      </c>
      <c r="C1100" s="235"/>
      <c r="D1100" s="234">
        <f>SUM(D1101:D1106)</f>
        <v>0</v>
      </c>
    </row>
    <row r="1101" s="213" customFormat="1" ht="15" customHeight="1" spans="1:4">
      <c r="A1101" s="230">
        <v>2170101</v>
      </c>
      <c r="B1101" s="237" t="s">
        <v>88</v>
      </c>
      <c r="C1101" s="235"/>
      <c r="D1101" s="234"/>
    </row>
    <row r="1102" s="213" customFormat="1" ht="15" customHeight="1" spans="1:4">
      <c r="A1102" s="230">
        <v>2170102</v>
      </c>
      <c r="B1102" s="237" t="s">
        <v>89</v>
      </c>
      <c r="C1102" s="235">
        <f>SUM(C1103:C1104)</f>
        <v>0</v>
      </c>
      <c r="D1102" s="234"/>
    </row>
    <row r="1103" s="213" customFormat="1" ht="15" customHeight="1" spans="1:4">
      <c r="A1103" s="230">
        <v>2170103</v>
      </c>
      <c r="B1103" s="237" t="s">
        <v>90</v>
      </c>
      <c r="C1103" s="235"/>
      <c r="D1103" s="234"/>
    </row>
    <row r="1104" s="213" customFormat="1" ht="15" customHeight="1" spans="1:4">
      <c r="A1104" s="230">
        <v>2170104</v>
      </c>
      <c r="B1104" s="237" t="s">
        <v>915</v>
      </c>
      <c r="C1104" s="235"/>
      <c r="D1104" s="234"/>
    </row>
    <row r="1105" s="213" customFormat="1" ht="15" customHeight="1" spans="1:4">
      <c r="A1105" s="230">
        <v>2170150</v>
      </c>
      <c r="B1105" s="237" t="s">
        <v>97</v>
      </c>
      <c r="C1105" s="235">
        <f>C1106+C1113+C1123+C1129+C1132</f>
        <v>0</v>
      </c>
      <c r="D1105" s="234"/>
    </row>
    <row r="1106" s="213" customFormat="1" ht="15" customHeight="1" spans="1:4">
      <c r="A1106" s="230">
        <v>2170199</v>
      </c>
      <c r="B1106" s="237" t="s">
        <v>916</v>
      </c>
      <c r="C1106" s="235">
        <f>SUM(C1107:C1112)</f>
        <v>0</v>
      </c>
      <c r="D1106" s="234"/>
    </row>
    <row r="1107" s="213" customFormat="1" ht="15" customHeight="1" spans="1:4">
      <c r="A1107" s="230">
        <v>21702</v>
      </c>
      <c r="B1107" s="240" t="s">
        <v>917</v>
      </c>
      <c r="C1107" s="235"/>
      <c r="D1107" s="234">
        <f>SUM(D1108:D1116)</f>
        <v>0</v>
      </c>
    </row>
    <row r="1108" s="213" customFormat="1" ht="15" customHeight="1" spans="1:4">
      <c r="A1108" s="230">
        <v>2170201</v>
      </c>
      <c r="B1108" s="237" t="s">
        <v>918</v>
      </c>
      <c r="C1108" s="235"/>
      <c r="D1108" s="234"/>
    </row>
    <row r="1109" s="213" customFormat="1" ht="15" customHeight="1" spans="1:4">
      <c r="A1109" s="230">
        <v>2170202</v>
      </c>
      <c r="B1109" s="237" t="s">
        <v>919</v>
      </c>
      <c r="C1109" s="235"/>
      <c r="D1109" s="234"/>
    </row>
    <row r="1110" s="213" customFormat="1" ht="15" customHeight="1" spans="1:4">
      <c r="A1110" s="230">
        <v>2170203</v>
      </c>
      <c r="B1110" s="237" t="s">
        <v>920</v>
      </c>
      <c r="C1110" s="235"/>
      <c r="D1110" s="234"/>
    </row>
    <row r="1111" s="213" customFormat="1" ht="15" customHeight="1" spans="1:4">
      <c r="A1111" s="230">
        <v>2170204</v>
      </c>
      <c r="B1111" s="237" t="s">
        <v>921</v>
      </c>
      <c r="C1111" s="235"/>
      <c r="D1111" s="234"/>
    </row>
    <row r="1112" s="213" customFormat="1" ht="15" customHeight="1" spans="1:4">
      <c r="A1112" s="230">
        <v>2170205</v>
      </c>
      <c r="B1112" s="237" t="s">
        <v>922</v>
      </c>
      <c r="C1112" s="235"/>
      <c r="D1112" s="234"/>
    </row>
    <row r="1113" s="213" customFormat="1" ht="15" customHeight="1" spans="1:4">
      <c r="A1113" s="230">
        <v>2170206</v>
      </c>
      <c r="B1113" s="237" t="s">
        <v>923</v>
      </c>
      <c r="C1113" s="235">
        <f>SUM(C1114:C1122)</f>
        <v>0</v>
      </c>
      <c r="D1113" s="234"/>
    </row>
    <row r="1114" s="213" customFormat="1" ht="15" customHeight="1" spans="1:4">
      <c r="A1114" s="230">
        <v>2170207</v>
      </c>
      <c r="B1114" s="237" t="s">
        <v>924</v>
      </c>
      <c r="C1114" s="235"/>
      <c r="D1114" s="234"/>
    </row>
    <row r="1115" s="213" customFormat="1" ht="15" customHeight="1" spans="1:4">
      <c r="A1115" s="230">
        <v>2170208</v>
      </c>
      <c r="B1115" s="237" t="s">
        <v>925</v>
      </c>
      <c r="C1115" s="235"/>
      <c r="D1115" s="234"/>
    </row>
    <row r="1116" s="213" customFormat="1" ht="15" customHeight="1" spans="1:4">
      <c r="A1116" s="230">
        <v>2170299</v>
      </c>
      <c r="B1116" s="237" t="s">
        <v>926</v>
      </c>
      <c r="C1116" s="235"/>
      <c r="D1116" s="234"/>
    </row>
    <row r="1117" s="213" customFormat="1" ht="15" customHeight="1" spans="1:4">
      <c r="A1117" s="230">
        <v>21703</v>
      </c>
      <c r="B1117" s="240" t="s">
        <v>927</v>
      </c>
      <c r="C1117" s="235"/>
      <c r="D1117" s="234">
        <f>SUM(D1118:D1122)</f>
        <v>0</v>
      </c>
    </row>
    <row r="1118" s="213" customFormat="1" ht="15" customHeight="1" spans="1:4">
      <c r="A1118" s="230">
        <v>2170301</v>
      </c>
      <c r="B1118" s="237" t="s">
        <v>928</v>
      </c>
      <c r="C1118" s="235"/>
      <c r="D1118" s="234"/>
    </row>
    <row r="1119" s="213" customFormat="1" ht="15" customHeight="1" spans="1:4">
      <c r="A1119" s="230">
        <v>2170302</v>
      </c>
      <c r="B1119" s="237" t="s">
        <v>929</v>
      </c>
      <c r="C1119" s="235"/>
      <c r="D1119" s="234"/>
    </row>
    <row r="1120" s="213" customFormat="1" ht="15" customHeight="1" spans="1:4">
      <c r="A1120" s="230">
        <v>2170303</v>
      </c>
      <c r="B1120" s="237" t="s">
        <v>930</v>
      </c>
      <c r="C1120" s="235"/>
      <c r="D1120" s="234"/>
    </row>
    <row r="1121" s="213" customFormat="1" ht="15" customHeight="1" spans="1:4">
      <c r="A1121" s="230">
        <v>2170304</v>
      </c>
      <c r="B1121" s="237" t="s">
        <v>931</v>
      </c>
      <c r="C1121" s="235"/>
      <c r="D1121" s="234"/>
    </row>
    <row r="1122" s="213" customFormat="1" ht="15" customHeight="1" spans="1:4">
      <c r="A1122" s="230">
        <v>2170399</v>
      </c>
      <c r="B1122" s="237" t="s">
        <v>932</v>
      </c>
      <c r="C1122" s="235"/>
      <c r="D1122" s="234"/>
    </row>
    <row r="1123" s="213" customFormat="1" ht="15" customHeight="1" spans="1:4">
      <c r="A1123" s="230">
        <v>21704</v>
      </c>
      <c r="B1123" s="240" t="s">
        <v>933</v>
      </c>
      <c r="C1123" s="235">
        <f>SUM(C1124:C1128)</f>
        <v>0</v>
      </c>
      <c r="D1123" s="234">
        <f>SUM(D1124:D1125)</f>
        <v>0</v>
      </c>
    </row>
    <row r="1124" s="213" customFormat="1" ht="15" customHeight="1" spans="1:4">
      <c r="A1124" s="230">
        <v>2170401</v>
      </c>
      <c r="B1124" s="237" t="s">
        <v>934</v>
      </c>
      <c r="C1124" s="235"/>
      <c r="D1124" s="234"/>
    </row>
    <row r="1125" s="213" customFormat="1" ht="15" customHeight="1" spans="1:4">
      <c r="A1125" s="230">
        <v>2170499</v>
      </c>
      <c r="B1125" s="237" t="s">
        <v>935</v>
      </c>
      <c r="C1125" s="235"/>
      <c r="D1125" s="234"/>
    </row>
    <row r="1126" s="213" customFormat="1" ht="15" customHeight="1" spans="1:4">
      <c r="A1126" s="230">
        <v>21799</v>
      </c>
      <c r="B1126" s="240" t="s">
        <v>936</v>
      </c>
      <c r="C1126" s="235"/>
      <c r="D1126" s="234">
        <f>D1127+D1128</f>
        <v>0</v>
      </c>
    </row>
    <row r="1127" s="213" customFormat="1" ht="15" customHeight="1" spans="1:4">
      <c r="A1127" s="230">
        <v>2179902</v>
      </c>
      <c r="B1127" s="237" t="s">
        <v>937</v>
      </c>
      <c r="C1127" s="235"/>
      <c r="D1127" s="234"/>
    </row>
    <row r="1128" s="213" customFormat="1" ht="15" customHeight="1" spans="1:4">
      <c r="A1128" s="230">
        <v>2179999</v>
      </c>
      <c r="B1128" s="237" t="s">
        <v>938</v>
      </c>
      <c r="C1128" s="235"/>
      <c r="D1128" s="234"/>
    </row>
    <row r="1129" s="213" customFormat="1" ht="15" customHeight="1" spans="1:4">
      <c r="A1129" s="230">
        <v>219</v>
      </c>
      <c r="B1129" s="240" t="s">
        <v>939</v>
      </c>
      <c r="C1129" s="235">
        <f>SUM(C1130:C1131)</f>
        <v>0</v>
      </c>
      <c r="D1129" s="234">
        <f>SUM(D1130:D1138)</f>
        <v>0</v>
      </c>
    </row>
    <row r="1130" s="213" customFormat="1" ht="15" customHeight="1" spans="1:4">
      <c r="A1130" s="230">
        <v>21901</v>
      </c>
      <c r="B1130" s="240" t="s">
        <v>940</v>
      </c>
      <c r="C1130" s="235"/>
      <c r="D1130" s="234"/>
    </row>
    <row r="1131" s="213" customFormat="1" ht="15" customHeight="1" spans="1:4">
      <c r="A1131" s="230">
        <v>21902</v>
      </c>
      <c r="B1131" s="240" t="s">
        <v>941</v>
      </c>
      <c r="C1131" s="235"/>
      <c r="D1131" s="234"/>
    </row>
    <row r="1132" s="213" customFormat="1" ht="15" customHeight="1" spans="1:4">
      <c r="A1132" s="230">
        <v>21903</v>
      </c>
      <c r="B1132" s="240" t="s">
        <v>942</v>
      </c>
      <c r="C1132" s="235">
        <f>C1133+C1134</f>
        <v>0</v>
      </c>
      <c r="D1132" s="234"/>
    </row>
    <row r="1133" s="213" customFormat="1" ht="15" customHeight="1" spans="1:4">
      <c r="A1133" s="230">
        <v>21904</v>
      </c>
      <c r="B1133" s="240" t="s">
        <v>943</v>
      </c>
      <c r="C1133" s="235"/>
      <c r="D1133" s="234"/>
    </row>
    <row r="1134" s="213" customFormat="1" ht="15" customHeight="1" spans="1:4">
      <c r="A1134" s="230">
        <v>21905</v>
      </c>
      <c r="B1134" s="240" t="s">
        <v>944</v>
      </c>
      <c r="C1134" s="235"/>
      <c r="D1134" s="234"/>
    </row>
    <row r="1135" s="213" customFormat="1" ht="15" customHeight="1" spans="1:4">
      <c r="A1135" s="230">
        <v>21906</v>
      </c>
      <c r="B1135" s="240" t="s">
        <v>720</v>
      </c>
      <c r="C1135" s="235">
        <f>SUM(C1136:C1144)</f>
        <v>0</v>
      </c>
      <c r="D1135" s="234"/>
    </row>
    <row r="1136" s="213" customFormat="1" ht="15" customHeight="1" spans="1:4">
      <c r="A1136" s="230">
        <v>21907</v>
      </c>
      <c r="B1136" s="240" t="s">
        <v>945</v>
      </c>
      <c r="C1136" s="235"/>
      <c r="D1136" s="234"/>
    </row>
    <row r="1137" s="213" customFormat="1" ht="15" customHeight="1" spans="1:4">
      <c r="A1137" s="230">
        <v>21908</v>
      </c>
      <c r="B1137" s="240" t="s">
        <v>946</v>
      </c>
      <c r="C1137" s="235"/>
      <c r="D1137" s="234"/>
    </row>
    <row r="1138" s="213" customFormat="1" ht="15" customHeight="1" spans="1:4">
      <c r="A1138" s="230">
        <v>21999</v>
      </c>
      <c r="B1138" s="240" t="s">
        <v>947</v>
      </c>
      <c r="C1138" s="235"/>
      <c r="D1138" s="234"/>
    </row>
    <row r="1139" s="213" customFormat="1" ht="15" customHeight="1" spans="1:4">
      <c r="A1139" s="230">
        <v>220</v>
      </c>
      <c r="B1139" s="240" t="s">
        <v>948</v>
      </c>
      <c r="C1139" s="235"/>
      <c r="D1139" s="234">
        <f>D1140+D1167+D1182</f>
        <v>0</v>
      </c>
    </row>
    <row r="1140" s="213" customFormat="1" ht="15" customHeight="1" spans="1:4">
      <c r="A1140" s="230">
        <v>22001</v>
      </c>
      <c r="B1140" s="240" t="s">
        <v>949</v>
      </c>
      <c r="C1140" s="235"/>
      <c r="D1140" s="234">
        <f>SUM(D1141:D1166)</f>
        <v>0</v>
      </c>
    </row>
    <row r="1141" s="213" customFormat="1" ht="15" customHeight="1" spans="1:4">
      <c r="A1141" s="230">
        <v>2200101</v>
      </c>
      <c r="B1141" s="237" t="s">
        <v>88</v>
      </c>
      <c r="C1141" s="235"/>
      <c r="D1141" s="234"/>
    </row>
    <row r="1142" s="213" customFormat="1" ht="15" customHeight="1" spans="1:4">
      <c r="A1142" s="230">
        <v>2200102</v>
      </c>
      <c r="B1142" s="237" t="s">
        <v>89</v>
      </c>
      <c r="C1142" s="235"/>
      <c r="D1142" s="234"/>
    </row>
    <row r="1143" s="213" customFormat="1" ht="15" customHeight="1" spans="1:4">
      <c r="A1143" s="230">
        <v>2200103</v>
      </c>
      <c r="B1143" s="237" t="s">
        <v>90</v>
      </c>
      <c r="C1143" s="235"/>
      <c r="D1143" s="234"/>
    </row>
    <row r="1144" s="213" customFormat="1" ht="15" customHeight="1" spans="1:4">
      <c r="A1144" s="230">
        <v>2200104</v>
      </c>
      <c r="B1144" s="237" t="s">
        <v>950</v>
      </c>
      <c r="C1144" s="235"/>
      <c r="D1144" s="234"/>
    </row>
    <row r="1145" s="213" customFormat="1" ht="15" customHeight="1" spans="1:4">
      <c r="A1145" s="230">
        <v>2200106</v>
      </c>
      <c r="B1145" s="237" t="s">
        <v>951</v>
      </c>
      <c r="C1145" s="235">
        <f>C1146+C1173+C1188</f>
        <v>0</v>
      </c>
      <c r="D1145" s="234"/>
    </row>
    <row r="1146" s="213" customFormat="1" ht="15" customHeight="1" spans="1:4">
      <c r="A1146" s="230">
        <v>2200107</v>
      </c>
      <c r="B1146" s="237" t="s">
        <v>952</v>
      </c>
      <c r="C1146" s="235">
        <f>SUM(C1147:C1172)</f>
        <v>0</v>
      </c>
      <c r="D1146" s="234"/>
    </row>
    <row r="1147" s="213" customFormat="1" ht="15" customHeight="1" spans="1:4">
      <c r="A1147" s="230">
        <v>2200108</v>
      </c>
      <c r="B1147" s="237" t="s">
        <v>953</v>
      </c>
      <c r="C1147" s="235"/>
      <c r="D1147" s="234"/>
    </row>
    <row r="1148" s="213" customFormat="1" ht="15" customHeight="1" spans="1:4">
      <c r="A1148" s="230">
        <v>2200109</v>
      </c>
      <c r="B1148" s="237" t="s">
        <v>954</v>
      </c>
      <c r="C1148" s="235"/>
      <c r="D1148" s="234"/>
    </row>
    <row r="1149" s="213" customFormat="1" ht="15" customHeight="1" spans="1:4">
      <c r="A1149" s="230">
        <v>2200112</v>
      </c>
      <c r="B1149" s="237" t="s">
        <v>955</v>
      </c>
      <c r="C1149" s="235"/>
      <c r="D1149" s="234"/>
    </row>
    <row r="1150" s="213" customFormat="1" ht="15" customHeight="1" spans="1:4">
      <c r="A1150" s="230">
        <v>2200113</v>
      </c>
      <c r="B1150" s="237" t="s">
        <v>956</v>
      </c>
      <c r="C1150" s="235"/>
      <c r="D1150" s="234"/>
    </row>
    <row r="1151" s="213" customFormat="1" ht="15" customHeight="1" spans="1:4">
      <c r="A1151" s="230">
        <v>2200114</v>
      </c>
      <c r="B1151" s="237" t="s">
        <v>957</v>
      </c>
      <c r="C1151" s="235"/>
      <c r="D1151" s="234"/>
    </row>
    <row r="1152" s="213" customFormat="1" ht="15" customHeight="1" spans="1:4">
      <c r="A1152" s="230">
        <v>2200115</v>
      </c>
      <c r="B1152" s="237" t="s">
        <v>958</v>
      </c>
      <c r="C1152" s="235"/>
      <c r="D1152" s="234"/>
    </row>
    <row r="1153" s="213" customFormat="1" ht="15" customHeight="1" spans="1:4">
      <c r="A1153" s="230">
        <v>2200116</v>
      </c>
      <c r="B1153" s="237" t="s">
        <v>959</v>
      </c>
      <c r="C1153" s="235"/>
      <c r="D1153" s="234"/>
    </row>
    <row r="1154" s="213" customFormat="1" ht="15" customHeight="1" spans="1:4">
      <c r="A1154" s="230">
        <v>2200119</v>
      </c>
      <c r="B1154" s="237" t="s">
        <v>960</v>
      </c>
      <c r="C1154" s="235"/>
      <c r="D1154" s="234"/>
    </row>
    <row r="1155" s="213" customFormat="1" ht="15" customHeight="1" spans="1:4">
      <c r="A1155" s="230">
        <v>2200120</v>
      </c>
      <c r="B1155" s="237" t="s">
        <v>961</v>
      </c>
      <c r="C1155" s="235"/>
      <c r="D1155" s="234"/>
    </row>
    <row r="1156" s="213" customFormat="1" ht="15" customHeight="1" spans="1:4">
      <c r="A1156" s="230">
        <v>2200121</v>
      </c>
      <c r="B1156" s="237" t="s">
        <v>962</v>
      </c>
      <c r="C1156" s="235"/>
      <c r="D1156" s="234"/>
    </row>
    <row r="1157" s="213" customFormat="1" ht="15" customHeight="1" spans="1:4">
      <c r="A1157" s="230">
        <v>2200122</v>
      </c>
      <c r="B1157" s="237" t="s">
        <v>963</v>
      </c>
      <c r="C1157" s="235"/>
      <c r="D1157" s="234"/>
    </row>
    <row r="1158" s="213" customFormat="1" ht="15" customHeight="1" spans="1:4">
      <c r="A1158" s="230">
        <v>2200123</v>
      </c>
      <c r="B1158" s="237" t="s">
        <v>964</v>
      </c>
      <c r="C1158" s="235"/>
      <c r="D1158" s="234"/>
    </row>
    <row r="1159" s="213" customFormat="1" ht="15" customHeight="1" spans="1:4">
      <c r="A1159" s="230">
        <v>2200124</v>
      </c>
      <c r="B1159" s="237" t="s">
        <v>965</v>
      </c>
      <c r="C1159" s="235"/>
      <c r="D1159" s="234"/>
    </row>
    <row r="1160" s="213" customFormat="1" ht="15" customHeight="1" spans="1:4">
      <c r="A1160" s="230">
        <v>2200125</v>
      </c>
      <c r="B1160" s="237" t="s">
        <v>966</v>
      </c>
      <c r="C1160" s="235"/>
      <c r="D1160" s="234"/>
    </row>
    <row r="1161" s="213" customFormat="1" ht="15" customHeight="1" spans="1:4">
      <c r="A1161" s="230">
        <v>2200126</v>
      </c>
      <c r="B1161" s="237" t="s">
        <v>967</v>
      </c>
      <c r="C1161" s="235"/>
      <c r="D1161" s="234"/>
    </row>
    <row r="1162" s="213" customFormat="1" ht="15" customHeight="1" spans="1:4">
      <c r="A1162" s="230">
        <v>2200127</v>
      </c>
      <c r="B1162" s="237" t="s">
        <v>968</v>
      </c>
      <c r="C1162" s="235"/>
      <c r="D1162" s="234"/>
    </row>
    <row r="1163" s="213" customFormat="1" ht="15" customHeight="1" spans="1:4">
      <c r="A1163" s="230">
        <v>2200128</v>
      </c>
      <c r="B1163" s="237" t="s">
        <v>969</v>
      </c>
      <c r="C1163" s="235"/>
      <c r="D1163" s="234"/>
    </row>
    <row r="1164" s="213" customFormat="1" ht="15" customHeight="1" spans="1:4">
      <c r="A1164" s="230">
        <v>2200129</v>
      </c>
      <c r="B1164" s="237" t="s">
        <v>970</v>
      </c>
      <c r="C1164" s="235"/>
      <c r="D1164" s="234"/>
    </row>
    <row r="1165" s="213" customFormat="1" ht="15" customHeight="1" spans="1:4">
      <c r="A1165" s="230">
        <v>2200150</v>
      </c>
      <c r="B1165" s="237" t="s">
        <v>97</v>
      </c>
      <c r="C1165" s="235"/>
      <c r="D1165" s="234"/>
    </row>
    <row r="1166" s="213" customFormat="1" ht="15" customHeight="1" spans="1:4">
      <c r="A1166" s="230">
        <v>2200199</v>
      </c>
      <c r="B1166" s="237" t="s">
        <v>971</v>
      </c>
      <c r="C1166" s="235"/>
      <c r="D1166" s="234"/>
    </row>
    <row r="1167" s="213" customFormat="1" ht="15" customHeight="1" spans="1:4">
      <c r="A1167" s="230">
        <v>22005</v>
      </c>
      <c r="B1167" s="240" t="s">
        <v>972</v>
      </c>
      <c r="C1167" s="235"/>
      <c r="D1167" s="234">
        <f>SUM(D1168:D1181)</f>
        <v>0</v>
      </c>
    </row>
    <row r="1168" s="213" customFormat="1" ht="15" customHeight="1" spans="1:4">
      <c r="A1168" s="230">
        <v>2200501</v>
      </c>
      <c r="B1168" s="237" t="s">
        <v>88</v>
      </c>
      <c r="C1168" s="235"/>
      <c r="D1168" s="234"/>
    </row>
    <row r="1169" s="213" customFormat="1" ht="15" customHeight="1" spans="1:4">
      <c r="A1169" s="230">
        <v>2200502</v>
      </c>
      <c r="B1169" s="237" t="s">
        <v>89</v>
      </c>
      <c r="C1169" s="235"/>
      <c r="D1169" s="234"/>
    </row>
    <row r="1170" s="213" customFormat="1" ht="15" customHeight="1" spans="1:4">
      <c r="A1170" s="230">
        <v>2200503</v>
      </c>
      <c r="B1170" s="237" t="s">
        <v>90</v>
      </c>
      <c r="C1170" s="235"/>
      <c r="D1170" s="234"/>
    </row>
    <row r="1171" s="213" customFormat="1" ht="15" customHeight="1" spans="1:4">
      <c r="A1171" s="230">
        <v>2200504</v>
      </c>
      <c r="B1171" s="237" t="s">
        <v>973</v>
      </c>
      <c r="C1171" s="235"/>
      <c r="D1171" s="234"/>
    </row>
    <row r="1172" s="213" customFormat="1" ht="15" customHeight="1" spans="1:4">
      <c r="A1172" s="230">
        <v>2200506</v>
      </c>
      <c r="B1172" s="237" t="s">
        <v>974</v>
      </c>
      <c r="C1172" s="235"/>
      <c r="D1172" s="234"/>
    </row>
    <row r="1173" s="213" customFormat="1" ht="15" customHeight="1" spans="1:4">
      <c r="A1173" s="230">
        <v>2200507</v>
      </c>
      <c r="B1173" s="237" t="s">
        <v>975</v>
      </c>
      <c r="C1173" s="235">
        <f>SUM(C1174:C1187)</f>
        <v>0</v>
      </c>
      <c r="D1173" s="234"/>
    </row>
    <row r="1174" s="213" customFormat="1" ht="15" customHeight="1" spans="1:4">
      <c r="A1174" s="230">
        <v>2200508</v>
      </c>
      <c r="B1174" s="237" t="s">
        <v>976</v>
      </c>
      <c r="C1174" s="235"/>
      <c r="D1174" s="234"/>
    </row>
    <row r="1175" s="213" customFormat="1" ht="15" customHeight="1" spans="1:4">
      <c r="A1175" s="230">
        <v>2200509</v>
      </c>
      <c r="B1175" s="237" t="s">
        <v>977</v>
      </c>
      <c r="C1175" s="235"/>
      <c r="D1175" s="234"/>
    </row>
    <row r="1176" s="213" customFormat="1" ht="15" customHeight="1" spans="1:4">
      <c r="A1176" s="230">
        <v>2200510</v>
      </c>
      <c r="B1176" s="237" t="s">
        <v>978</v>
      </c>
      <c r="C1176" s="235"/>
      <c r="D1176" s="234"/>
    </row>
    <row r="1177" s="213" customFormat="1" ht="15" customHeight="1" spans="1:4">
      <c r="A1177" s="230">
        <v>2200511</v>
      </c>
      <c r="B1177" s="237" t="s">
        <v>979</v>
      </c>
      <c r="C1177" s="235"/>
      <c r="D1177" s="234"/>
    </row>
    <row r="1178" s="213" customFormat="1" ht="15" customHeight="1" spans="1:4">
      <c r="A1178" s="230">
        <v>2200512</v>
      </c>
      <c r="B1178" s="237" t="s">
        <v>980</v>
      </c>
      <c r="C1178" s="235"/>
      <c r="D1178" s="234"/>
    </row>
    <row r="1179" s="213" customFormat="1" ht="15" customHeight="1" spans="1:4">
      <c r="A1179" s="230">
        <v>2200513</v>
      </c>
      <c r="B1179" s="237" t="s">
        <v>981</v>
      </c>
      <c r="C1179" s="235"/>
      <c r="D1179" s="234"/>
    </row>
    <row r="1180" s="213" customFormat="1" ht="15" customHeight="1" spans="1:4">
      <c r="A1180" s="230">
        <v>2200514</v>
      </c>
      <c r="B1180" s="237" t="s">
        <v>982</v>
      </c>
      <c r="C1180" s="235"/>
      <c r="D1180" s="234"/>
    </row>
    <row r="1181" s="213" customFormat="1" ht="15" customHeight="1" spans="1:4">
      <c r="A1181" s="230">
        <v>2200599</v>
      </c>
      <c r="B1181" s="237" t="s">
        <v>983</v>
      </c>
      <c r="C1181" s="235"/>
      <c r="D1181" s="234"/>
    </row>
    <row r="1182" s="213" customFormat="1" ht="15" customHeight="1" spans="1:4">
      <c r="A1182" s="230">
        <v>22099</v>
      </c>
      <c r="B1182" s="240" t="s">
        <v>984</v>
      </c>
      <c r="C1182" s="235"/>
      <c r="D1182" s="234">
        <f>D1183</f>
        <v>0</v>
      </c>
    </row>
    <row r="1183" s="213" customFormat="1" ht="15" customHeight="1" spans="1:4">
      <c r="A1183" s="230">
        <v>2209999</v>
      </c>
      <c r="B1183" s="237" t="s">
        <v>985</v>
      </c>
      <c r="C1183" s="235"/>
      <c r="D1183" s="234"/>
    </row>
    <row r="1184" s="213" customFormat="1" ht="15" customHeight="1" spans="1:4">
      <c r="A1184" s="230">
        <v>221</v>
      </c>
      <c r="B1184" s="240" t="s">
        <v>986</v>
      </c>
      <c r="C1184" s="235"/>
      <c r="D1184" s="234">
        <f>SUM(D1185,D1196,D1200)</f>
        <v>266.83</v>
      </c>
    </row>
    <row r="1185" s="213" customFormat="1" ht="15" customHeight="1" spans="1:4">
      <c r="A1185" s="230">
        <v>22101</v>
      </c>
      <c r="B1185" s="240" t="s">
        <v>987</v>
      </c>
      <c r="C1185" s="235"/>
      <c r="D1185" s="234">
        <f>SUM(D1186:D1195)</f>
        <v>0</v>
      </c>
    </row>
    <row r="1186" s="213" customFormat="1" ht="15" customHeight="1" spans="1:4">
      <c r="A1186" s="230">
        <v>2210101</v>
      </c>
      <c r="B1186" s="237" t="s">
        <v>988</v>
      </c>
      <c r="C1186" s="235"/>
      <c r="D1186" s="234"/>
    </row>
    <row r="1187" s="213" customFormat="1" ht="15" customHeight="1" spans="1:4">
      <c r="A1187" s="230">
        <v>2210102</v>
      </c>
      <c r="B1187" s="237" t="s">
        <v>989</v>
      </c>
      <c r="C1187" s="235"/>
      <c r="D1187" s="234"/>
    </row>
    <row r="1188" s="213" customFormat="1" ht="15" customHeight="1" spans="1:4">
      <c r="A1188" s="230">
        <v>2210103</v>
      </c>
      <c r="B1188" s="237" t="s">
        <v>990</v>
      </c>
      <c r="C1188" s="235">
        <f>C1189</f>
        <v>0</v>
      </c>
      <c r="D1188" s="234"/>
    </row>
    <row r="1189" s="213" customFormat="1" ht="15" customHeight="1" spans="1:4">
      <c r="A1189" s="230">
        <v>2210104</v>
      </c>
      <c r="B1189" s="237" t="s">
        <v>991</v>
      </c>
      <c r="C1189" s="235"/>
      <c r="D1189" s="234"/>
    </row>
    <row r="1190" s="213" customFormat="1" ht="15" customHeight="1" spans="1:4">
      <c r="A1190" s="230">
        <v>2210105</v>
      </c>
      <c r="B1190" s="237" t="s">
        <v>992</v>
      </c>
      <c r="C1190" s="235">
        <f>SUM(C1191,C1202,C1206)</f>
        <v>0</v>
      </c>
      <c r="D1190" s="234"/>
    </row>
    <row r="1191" s="213" customFormat="1" ht="15" customHeight="1" spans="1:4">
      <c r="A1191" s="230">
        <v>2210106</v>
      </c>
      <c r="B1191" s="237" t="s">
        <v>993</v>
      </c>
      <c r="C1191" s="235">
        <f>SUM(C1192:C1201)</f>
        <v>0</v>
      </c>
      <c r="D1191" s="234"/>
    </row>
    <row r="1192" s="213" customFormat="1" ht="15" customHeight="1" spans="1:4">
      <c r="A1192" s="230">
        <v>2210107</v>
      </c>
      <c r="B1192" s="237" t="s">
        <v>994</v>
      </c>
      <c r="C1192" s="235"/>
      <c r="D1192" s="234"/>
    </row>
    <row r="1193" s="213" customFormat="1" ht="15" customHeight="1" spans="1:4">
      <c r="A1193" s="230">
        <v>2210108</v>
      </c>
      <c r="B1193" s="237" t="s">
        <v>995</v>
      </c>
      <c r="C1193" s="235"/>
      <c r="D1193" s="234"/>
    </row>
    <row r="1194" s="213" customFormat="1" ht="15" customHeight="1" spans="1:4">
      <c r="A1194" s="230">
        <v>2210109</v>
      </c>
      <c r="B1194" s="237" t="s">
        <v>996</v>
      </c>
      <c r="C1194" s="235"/>
      <c r="D1194" s="234"/>
    </row>
    <row r="1195" s="213" customFormat="1" ht="15" customHeight="1" spans="1:4">
      <c r="A1195" s="230">
        <v>2210199</v>
      </c>
      <c r="B1195" s="237" t="s">
        <v>997</v>
      </c>
      <c r="C1195" s="235"/>
      <c r="D1195" s="234"/>
    </row>
    <row r="1196" s="213" customFormat="1" ht="15" customHeight="1" spans="1:4">
      <c r="A1196" s="230">
        <v>22102</v>
      </c>
      <c r="B1196" s="240" t="s">
        <v>998</v>
      </c>
      <c r="C1196" s="235"/>
      <c r="D1196" s="234">
        <f>SUM(D1197:D1199)</f>
        <v>266.83</v>
      </c>
    </row>
    <row r="1197" s="213" customFormat="1" ht="15" customHeight="1" spans="1:4">
      <c r="A1197" s="230">
        <v>2210201</v>
      </c>
      <c r="B1197" s="237" t="s">
        <v>999</v>
      </c>
      <c r="C1197" s="235"/>
      <c r="D1197" s="234">
        <v>266.83</v>
      </c>
    </row>
    <row r="1198" s="213" customFormat="1" ht="15" customHeight="1" spans="1:4">
      <c r="A1198" s="230">
        <v>2210202</v>
      </c>
      <c r="B1198" s="237" t="s">
        <v>1000</v>
      </c>
      <c r="C1198" s="235"/>
      <c r="D1198" s="234"/>
    </row>
    <row r="1199" s="213" customFormat="1" ht="15" customHeight="1" spans="1:4">
      <c r="A1199" s="230">
        <v>2210203</v>
      </c>
      <c r="B1199" s="237" t="s">
        <v>1001</v>
      </c>
      <c r="C1199" s="235"/>
      <c r="D1199" s="234"/>
    </row>
    <row r="1200" s="213" customFormat="1" ht="15" customHeight="1" spans="1:4">
      <c r="A1200" s="230">
        <v>22103</v>
      </c>
      <c r="B1200" s="240" t="s">
        <v>1002</v>
      </c>
      <c r="C1200" s="235"/>
      <c r="D1200" s="234">
        <f>SUM(D1201:D1203)</f>
        <v>0</v>
      </c>
    </row>
    <row r="1201" s="213" customFormat="1" ht="15" customHeight="1" spans="1:4">
      <c r="A1201" s="230">
        <v>2210301</v>
      </c>
      <c r="B1201" s="237" t="s">
        <v>1003</v>
      </c>
      <c r="C1201" s="235"/>
      <c r="D1201" s="234"/>
    </row>
    <row r="1202" s="213" customFormat="1" ht="15" customHeight="1" spans="1:4">
      <c r="A1202" s="230">
        <v>2210302</v>
      </c>
      <c r="B1202" s="237" t="s">
        <v>1004</v>
      </c>
      <c r="C1202" s="235">
        <f>SUM(C1203:C1205)</f>
        <v>0</v>
      </c>
      <c r="D1202" s="234"/>
    </row>
    <row r="1203" s="213" customFormat="1" ht="15" customHeight="1" spans="1:4">
      <c r="A1203" s="230">
        <v>2210399</v>
      </c>
      <c r="B1203" s="237" t="s">
        <v>1005</v>
      </c>
      <c r="C1203" s="235"/>
      <c r="D1203" s="234"/>
    </row>
    <row r="1204" s="213" customFormat="1" ht="15" customHeight="1" spans="1:4">
      <c r="A1204" s="230">
        <v>222</v>
      </c>
      <c r="B1204" s="240" t="s">
        <v>1006</v>
      </c>
      <c r="C1204" s="235"/>
      <c r="D1204" s="234">
        <f>D1205+D1223+D1229+D1235</f>
        <v>0</v>
      </c>
    </row>
    <row r="1205" s="213" customFormat="1" ht="15" customHeight="1" spans="1:4">
      <c r="A1205" s="230">
        <v>22201</v>
      </c>
      <c r="B1205" s="240" t="s">
        <v>1007</v>
      </c>
      <c r="C1205" s="235"/>
      <c r="D1205" s="234">
        <f>SUM(D1206:D1222)</f>
        <v>0</v>
      </c>
    </row>
    <row r="1206" s="213" customFormat="1" ht="15" customHeight="1" spans="1:4">
      <c r="A1206" s="230">
        <v>2220101</v>
      </c>
      <c r="B1206" s="237" t="s">
        <v>88</v>
      </c>
      <c r="C1206" s="235">
        <f>SUM(C1207:C1209)</f>
        <v>0</v>
      </c>
      <c r="D1206" s="234"/>
    </row>
    <row r="1207" s="213" customFormat="1" ht="15" customHeight="1" spans="1:4">
      <c r="A1207" s="230">
        <v>2220102</v>
      </c>
      <c r="B1207" s="237" t="s">
        <v>89</v>
      </c>
      <c r="C1207" s="235"/>
      <c r="D1207" s="234"/>
    </row>
    <row r="1208" s="213" customFormat="1" ht="15" customHeight="1" spans="1:4">
      <c r="A1208" s="230">
        <v>2220103</v>
      </c>
      <c r="B1208" s="237" t="s">
        <v>90</v>
      </c>
      <c r="C1208" s="235"/>
      <c r="D1208" s="234"/>
    </row>
    <row r="1209" s="213" customFormat="1" ht="15" customHeight="1" spans="1:4">
      <c r="A1209" s="230">
        <v>2220104</v>
      </c>
      <c r="B1209" s="237" t="s">
        <v>1008</v>
      </c>
      <c r="C1209" s="235"/>
      <c r="D1209" s="234"/>
    </row>
    <row r="1210" s="213" customFormat="1" ht="15" customHeight="1" spans="1:4">
      <c r="A1210" s="230">
        <v>2220105</v>
      </c>
      <c r="B1210" s="237" t="s">
        <v>1009</v>
      </c>
      <c r="C1210" s="235">
        <f>C1211+C1229+C1235+C1241</f>
        <v>0</v>
      </c>
      <c r="D1210" s="234"/>
    </row>
    <row r="1211" s="213" customFormat="1" ht="15" customHeight="1" spans="1:4">
      <c r="A1211" s="230">
        <v>2220106</v>
      </c>
      <c r="B1211" s="237" t="s">
        <v>1010</v>
      </c>
      <c r="C1211" s="235">
        <f>SUM(C1212:C1228)</f>
        <v>0</v>
      </c>
      <c r="D1211" s="234"/>
    </row>
    <row r="1212" s="213" customFormat="1" ht="15" customHeight="1" spans="1:4">
      <c r="A1212" s="230">
        <v>2220107</v>
      </c>
      <c r="B1212" s="237" t="s">
        <v>1011</v>
      </c>
      <c r="C1212" s="235"/>
      <c r="D1212" s="234"/>
    </row>
    <row r="1213" s="213" customFormat="1" ht="15" customHeight="1" spans="1:4">
      <c r="A1213" s="230">
        <v>2220112</v>
      </c>
      <c r="B1213" s="237" t="s">
        <v>1012</v>
      </c>
      <c r="C1213" s="235"/>
      <c r="D1213" s="234"/>
    </row>
    <row r="1214" s="213" customFormat="1" ht="15" customHeight="1" spans="1:4">
      <c r="A1214" s="230">
        <v>2220113</v>
      </c>
      <c r="B1214" s="237" t="s">
        <v>1013</v>
      </c>
      <c r="C1214" s="235"/>
      <c r="D1214" s="234"/>
    </row>
    <row r="1215" s="213" customFormat="1" ht="15" customHeight="1" spans="1:4">
      <c r="A1215" s="230">
        <v>2220114</v>
      </c>
      <c r="B1215" s="237" t="s">
        <v>1014</v>
      </c>
      <c r="C1215" s="235"/>
      <c r="D1215" s="234"/>
    </row>
    <row r="1216" s="213" customFormat="1" ht="15" customHeight="1" spans="1:4">
      <c r="A1216" s="230">
        <v>2220115</v>
      </c>
      <c r="B1216" s="237" t="s">
        <v>1015</v>
      </c>
      <c r="C1216" s="235"/>
      <c r="D1216" s="234"/>
    </row>
    <row r="1217" s="213" customFormat="1" ht="15" customHeight="1" spans="1:4">
      <c r="A1217" s="230">
        <v>2220118</v>
      </c>
      <c r="B1217" s="237" t="s">
        <v>1016</v>
      </c>
      <c r="C1217" s="235"/>
      <c r="D1217" s="234"/>
    </row>
    <row r="1218" s="213" customFormat="1" ht="15" customHeight="1" spans="1:4">
      <c r="A1218" s="230">
        <v>2220119</v>
      </c>
      <c r="B1218" s="237" t="s">
        <v>1017</v>
      </c>
      <c r="C1218" s="235"/>
      <c r="D1218" s="234"/>
    </row>
    <row r="1219" s="213" customFormat="1" ht="15" customHeight="1" spans="1:4">
      <c r="A1219" s="230">
        <v>2220120</v>
      </c>
      <c r="B1219" s="237" t="s">
        <v>1018</v>
      </c>
      <c r="C1219" s="235"/>
      <c r="D1219" s="234"/>
    </row>
    <row r="1220" s="213" customFormat="1" ht="15" customHeight="1" spans="1:4">
      <c r="A1220" s="230">
        <v>2220121</v>
      </c>
      <c r="B1220" s="237" t="s">
        <v>1019</v>
      </c>
      <c r="C1220" s="235"/>
      <c r="D1220" s="234"/>
    </row>
    <row r="1221" s="213" customFormat="1" ht="15" customHeight="1" spans="1:4">
      <c r="A1221" s="230">
        <v>2220150</v>
      </c>
      <c r="B1221" s="237" t="s">
        <v>97</v>
      </c>
      <c r="C1221" s="235"/>
      <c r="D1221" s="234"/>
    </row>
    <row r="1222" s="213" customFormat="1" ht="15" customHeight="1" spans="1:4">
      <c r="A1222" s="230">
        <v>2220199</v>
      </c>
      <c r="B1222" s="237" t="s">
        <v>1020</v>
      </c>
      <c r="C1222" s="235"/>
      <c r="D1222" s="234"/>
    </row>
    <row r="1223" s="213" customFormat="1" ht="15" customHeight="1" spans="1:4">
      <c r="A1223" s="230">
        <v>22203</v>
      </c>
      <c r="B1223" s="240" t="s">
        <v>1021</v>
      </c>
      <c r="C1223" s="235"/>
      <c r="D1223" s="234">
        <f>SUM(D1224:D1228)</f>
        <v>0</v>
      </c>
    </row>
    <row r="1224" s="213" customFormat="1" ht="15" customHeight="1" spans="1:4">
      <c r="A1224" s="230">
        <v>2220301</v>
      </c>
      <c r="B1224" s="237" t="s">
        <v>1022</v>
      </c>
      <c r="C1224" s="235"/>
      <c r="D1224" s="234"/>
    </row>
    <row r="1225" s="213" customFormat="1" ht="15" customHeight="1" spans="1:4">
      <c r="A1225" s="230">
        <v>2220303</v>
      </c>
      <c r="B1225" s="237" t="s">
        <v>1023</v>
      </c>
      <c r="C1225" s="235"/>
      <c r="D1225" s="234"/>
    </row>
    <row r="1226" s="213" customFormat="1" ht="15" customHeight="1" spans="1:4">
      <c r="A1226" s="230">
        <v>2220304</v>
      </c>
      <c r="B1226" s="237" t="s">
        <v>1024</v>
      </c>
      <c r="C1226" s="235"/>
      <c r="D1226" s="234"/>
    </row>
    <row r="1227" s="213" customFormat="1" ht="15" customHeight="1" spans="1:4">
      <c r="A1227" s="230">
        <v>2220305</v>
      </c>
      <c r="B1227" s="237" t="s">
        <v>1025</v>
      </c>
      <c r="C1227" s="235"/>
      <c r="D1227" s="234"/>
    </row>
    <row r="1228" s="213" customFormat="1" ht="15" customHeight="1" spans="1:4">
      <c r="A1228" s="230">
        <v>2220399</v>
      </c>
      <c r="B1228" s="237" t="s">
        <v>1026</v>
      </c>
      <c r="C1228" s="235"/>
      <c r="D1228" s="234"/>
    </row>
    <row r="1229" s="213" customFormat="1" ht="15" customHeight="1" spans="1:4">
      <c r="A1229" s="230">
        <v>22204</v>
      </c>
      <c r="B1229" s="240" t="s">
        <v>1027</v>
      </c>
      <c r="C1229" s="235">
        <f>SUM(C1230:C1234)</f>
        <v>0</v>
      </c>
      <c r="D1229" s="234">
        <f>SUM(D1230:D1234)</f>
        <v>0</v>
      </c>
    </row>
    <row r="1230" s="213" customFormat="1" ht="15" customHeight="1" spans="1:4">
      <c r="A1230" s="230">
        <v>2220401</v>
      </c>
      <c r="B1230" s="237" t="s">
        <v>1028</v>
      </c>
      <c r="C1230" s="235"/>
      <c r="D1230" s="234"/>
    </row>
    <row r="1231" s="213" customFormat="1" ht="15" customHeight="1" spans="1:4">
      <c r="A1231" s="230">
        <v>2220402</v>
      </c>
      <c r="B1231" s="237" t="s">
        <v>1029</v>
      </c>
      <c r="C1231" s="235"/>
      <c r="D1231" s="234"/>
    </row>
    <row r="1232" s="213" customFormat="1" ht="15" customHeight="1" spans="1:4">
      <c r="A1232" s="230">
        <v>2220403</v>
      </c>
      <c r="B1232" s="237" t="s">
        <v>1030</v>
      </c>
      <c r="C1232" s="235"/>
      <c r="D1232" s="234"/>
    </row>
    <row r="1233" s="213" customFormat="1" ht="15" customHeight="1" spans="1:4">
      <c r="A1233" s="230">
        <v>2220404</v>
      </c>
      <c r="B1233" s="237" t="s">
        <v>1031</v>
      </c>
      <c r="C1233" s="235"/>
      <c r="D1233" s="234"/>
    </row>
    <row r="1234" s="213" customFormat="1" ht="15" customHeight="1" spans="1:4">
      <c r="A1234" s="230">
        <v>2220499</v>
      </c>
      <c r="B1234" s="237" t="s">
        <v>1032</v>
      </c>
      <c r="C1234" s="235"/>
      <c r="D1234" s="234"/>
    </row>
    <row r="1235" s="213" customFormat="1" ht="15" customHeight="1" spans="1:4">
      <c r="A1235" s="230">
        <v>22205</v>
      </c>
      <c r="B1235" s="240" t="s">
        <v>1033</v>
      </c>
      <c r="C1235" s="235">
        <f>SUM(C1236:C1240)</f>
        <v>0</v>
      </c>
      <c r="D1235" s="234">
        <f>SUM(D1236:D1247)</f>
        <v>0</v>
      </c>
    </row>
    <row r="1236" s="213" customFormat="1" ht="15" customHeight="1" spans="1:4">
      <c r="A1236" s="230">
        <v>2220501</v>
      </c>
      <c r="B1236" s="237" t="s">
        <v>1034</v>
      </c>
      <c r="C1236" s="235"/>
      <c r="D1236" s="234"/>
    </row>
    <row r="1237" s="213" customFormat="1" ht="15" customHeight="1" spans="1:4">
      <c r="A1237" s="230">
        <v>2220502</v>
      </c>
      <c r="B1237" s="237" t="s">
        <v>1035</v>
      </c>
      <c r="C1237" s="235"/>
      <c r="D1237" s="234"/>
    </row>
    <row r="1238" s="213" customFormat="1" ht="15" customHeight="1" spans="1:4">
      <c r="A1238" s="230">
        <v>2220503</v>
      </c>
      <c r="B1238" s="237" t="s">
        <v>1036</v>
      </c>
      <c r="C1238" s="235"/>
      <c r="D1238" s="234"/>
    </row>
    <row r="1239" s="213" customFormat="1" ht="15" customHeight="1" spans="1:4">
      <c r="A1239" s="230">
        <v>2220504</v>
      </c>
      <c r="B1239" s="237" t="s">
        <v>1037</v>
      </c>
      <c r="C1239" s="235"/>
      <c r="D1239" s="234"/>
    </row>
    <row r="1240" s="213" customFormat="1" ht="15" customHeight="1" spans="1:4">
      <c r="A1240" s="230">
        <v>2220505</v>
      </c>
      <c r="B1240" s="237" t="s">
        <v>1038</v>
      </c>
      <c r="C1240" s="235"/>
      <c r="D1240" s="234"/>
    </row>
    <row r="1241" s="213" customFormat="1" ht="15" customHeight="1" spans="1:4">
      <c r="A1241" s="230">
        <v>2220506</v>
      </c>
      <c r="B1241" s="237" t="s">
        <v>1039</v>
      </c>
      <c r="C1241" s="235">
        <f>SUM(C1242:C1253)</f>
        <v>0</v>
      </c>
      <c r="D1241" s="234"/>
    </row>
    <row r="1242" s="213" customFormat="1" ht="15" customHeight="1" spans="1:4">
      <c r="A1242" s="230">
        <v>2220507</v>
      </c>
      <c r="B1242" s="237" t="s">
        <v>1040</v>
      </c>
      <c r="C1242" s="235"/>
      <c r="D1242" s="234"/>
    </row>
    <row r="1243" s="213" customFormat="1" ht="15" customHeight="1" spans="1:4">
      <c r="A1243" s="230">
        <v>2220508</v>
      </c>
      <c r="B1243" s="237" t="s">
        <v>1041</v>
      </c>
      <c r="C1243" s="235"/>
      <c r="D1243" s="234"/>
    </row>
    <row r="1244" s="213" customFormat="1" ht="15" customHeight="1" spans="1:4">
      <c r="A1244" s="230">
        <v>2220509</v>
      </c>
      <c r="B1244" s="237" t="s">
        <v>1042</v>
      </c>
      <c r="C1244" s="235"/>
      <c r="D1244" s="234"/>
    </row>
    <row r="1245" s="213" customFormat="1" ht="15" customHeight="1" spans="1:4">
      <c r="A1245" s="230">
        <v>2220510</v>
      </c>
      <c r="B1245" s="237" t="s">
        <v>1043</v>
      </c>
      <c r="C1245" s="235"/>
      <c r="D1245" s="234"/>
    </row>
    <row r="1246" s="213" customFormat="1" ht="15" customHeight="1" spans="1:4">
      <c r="A1246" s="230">
        <v>2220511</v>
      </c>
      <c r="B1246" s="237" t="s">
        <v>1044</v>
      </c>
      <c r="C1246" s="235"/>
      <c r="D1246" s="234"/>
    </row>
    <row r="1247" s="213" customFormat="1" ht="15" customHeight="1" spans="1:4">
      <c r="A1247" s="230">
        <v>2220599</v>
      </c>
      <c r="B1247" s="237" t="s">
        <v>1045</v>
      </c>
      <c r="C1247" s="235"/>
      <c r="D1247" s="234"/>
    </row>
    <row r="1248" s="213" customFormat="1" ht="15" customHeight="1" spans="1:4">
      <c r="A1248" s="230">
        <v>224</v>
      </c>
      <c r="B1248" s="240" t="s">
        <v>1046</v>
      </c>
      <c r="C1248" s="235"/>
      <c r="D1248" s="234">
        <f>D1249+D1260+D1266+D1274+D1287+D1291+D1295</f>
        <v>0</v>
      </c>
    </row>
    <row r="1249" s="213" customFormat="1" ht="15" customHeight="1" spans="1:4">
      <c r="A1249" s="230">
        <v>22401</v>
      </c>
      <c r="B1249" s="240" t="s">
        <v>1047</v>
      </c>
      <c r="C1249" s="235"/>
      <c r="D1249" s="234">
        <f>SUM(D1250:D1259)</f>
        <v>0</v>
      </c>
    </row>
    <row r="1250" s="213" customFormat="1" ht="15" customHeight="1" spans="1:4">
      <c r="A1250" s="230">
        <v>2240101</v>
      </c>
      <c r="B1250" s="237" t="s">
        <v>88</v>
      </c>
      <c r="C1250" s="235"/>
      <c r="D1250" s="234"/>
    </row>
    <row r="1251" s="213" customFormat="1" ht="15" customHeight="1" spans="1:4">
      <c r="A1251" s="230">
        <v>2240102</v>
      </c>
      <c r="B1251" s="237" t="s">
        <v>89</v>
      </c>
      <c r="C1251" s="235"/>
      <c r="D1251" s="234"/>
    </row>
    <row r="1252" s="213" customFormat="1" ht="15" customHeight="1" spans="1:4">
      <c r="A1252" s="230">
        <v>2240103</v>
      </c>
      <c r="B1252" s="237" t="s">
        <v>90</v>
      </c>
      <c r="C1252" s="235"/>
      <c r="D1252" s="234"/>
    </row>
    <row r="1253" s="213" customFormat="1" ht="15" customHeight="1" spans="1:4">
      <c r="A1253" s="230">
        <v>2240104</v>
      </c>
      <c r="B1253" s="237" t="s">
        <v>1048</v>
      </c>
      <c r="C1253" s="235"/>
      <c r="D1253" s="234"/>
    </row>
    <row r="1254" s="213" customFormat="1" ht="15" customHeight="1" spans="1:4">
      <c r="A1254" s="230">
        <v>2240105</v>
      </c>
      <c r="B1254" s="237" t="s">
        <v>1049</v>
      </c>
      <c r="C1254" s="235">
        <f>C1255+C1266+C1272+C1280+C1293+C1297+C1301</f>
        <v>6.2</v>
      </c>
      <c r="D1254" s="234"/>
    </row>
    <row r="1255" s="213" customFormat="1" ht="15" customHeight="1" spans="1:4">
      <c r="A1255" s="230">
        <v>2240106</v>
      </c>
      <c r="B1255" s="237" t="s">
        <v>1050</v>
      </c>
      <c r="C1255" s="235">
        <f>SUM(C1256:C1265)</f>
        <v>6.2</v>
      </c>
      <c r="D1255" s="234"/>
    </row>
    <row r="1256" s="213" customFormat="1" ht="15" customHeight="1" spans="1:4">
      <c r="A1256" s="230">
        <v>2240108</v>
      </c>
      <c r="B1256" s="237" t="s">
        <v>1051</v>
      </c>
      <c r="C1256" s="235"/>
      <c r="D1256" s="234"/>
    </row>
    <row r="1257" s="213" customFormat="1" ht="15" customHeight="1" spans="1:4">
      <c r="A1257" s="230">
        <v>2240109</v>
      </c>
      <c r="B1257" s="237" t="s">
        <v>1052</v>
      </c>
      <c r="C1257" s="235"/>
      <c r="D1257" s="234"/>
    </row>
    <row r="1258" s="213" customFormat="1" ht="15" customHeight="1" spans="1:4">
      <c r="A1258" s="230">
        <v>2240150</v>
      </c>
      <c r="B1258" s="237" t="s">
        <v>97</v>
      </c>
      <c r="C1258" s="235"/>
      <c r="D1258" s="234"/>
    </row>
    <row r="1259" s="213" customFormat="1" ht="15" customHeight="1" spans="1:4">
      <c r="A1259" s="230">
        <v>2240199</v>
      </c>
      <c r="B1259" s="237" t="s">
        <v>1053</v>
      </c>
      <c r="C1259" s="235"/>
      <c r="D1259" s="234"/>
    </row>
    <row r="1260" s="213" customFormat="1" ht="15" customHeight="1" spans="1:4">
      <c r="A1260" s="230">
        <v>22402</v>
      </c>
      <c r="B1260" s="240" t="s">
        <v>1054</v>
      </c>
      <c r="C1260" s="235"/>
      <c r="D1260" s="234">
        <f>SUM(D1261:D1265)</f>
        <v>0</v>
      </c>
    </row>
    <row r="1261" s="213" customFormat="1" ht="15" customHeight="1" spans="1:4">
      <c r="A1261" s="230">
        <v>2240201</v>
      </c>
      <c r="B1261" s="237" t="s">
        <v>88</v>
      </c>
      <c r="C1261" s="235"/>
      <c r="D1261" s="234"/>
    </row>
    <row r="1262" s="213" customFormat="1" ht="15" customHeight="1" spans="1:4">
      <c r="A1262" s="230">
        <v>2240202</v>
      </c>
      <c r="B1262" s="237" t="s">
        <v>89</v>
      </c>
      <c r="C1262" s="235"/>
      <c r="D1262" s="234"/>
    </row>
    <row r="1263" s="213" customFormat="1" ht="15" customHeight="1" spans="1:4">
      <c r="A1263" s="230">
        <v>2240203</v>
      </c>
      <c r="B1263" s="237" t="s">
        <v>90</v>
      </c>
      <c r="C1263" s="235">
        <v>6.2</v>
      </c>
      <c r="D1263" s="234"/>
    </row>
    <row r="1264" s="213" customFormat="1" ht="15" customHeight="1" spans="1:4">
      <c r="A1264" s="230">
        <v>2240204</v>
      </c>
      <c r="B1264" s="237" t="s">
        <v>1055</v>
      </c>
      <c r="C1264" s="235"/>
      <c r="D1264" s="234"/>
    </row>
    <row r="1265" s="213" customFormat="1" ht="15" customHeight="1" spans="1:4">
      <c r="A1265" s="230">
        <v>2240299</v>
      </c>
      <c r="B1265" s="237" t="s">
        <v>1056</v>
      </c>
      <c r="C1265" s="235"/>
      <c r="D1265" s="234"/>
    </row>
    <row r="1266" s="213" customFormat="1" ht="15" customHeight="1" spans="1:4">
      <c r="A1266" s="230">
        <v>22404</v>
      </c>
      <c r="B1266" s="240" t="s">
        <v>1057</v>
      </c>
      <c r="C1266" s="235">
        <f>SUM(C1267:C1271)</f>
        <v>0</v>
      </c>
      <c r="D1266" s="234">
        <f>SUM(D1267:D1273)</f>
        <v>0</v>
      </c>
    </row>
    <row r="1267" s="213" customFormat="1" ht="15" customHeight="1" spans="1:4">
      <c r="A1267" s="230">
        <v>2240401</v>
      </c>
      <c r="B1267" s="237" t="s">
        <v>88</v>
      </c>
      <c r="C1267" s="235"/>
      <c r="D1267" s="234"/>
    </row>
    <row r="1268" s="213" customFormat="1" ht="15" customHeight="1" spans="1:4">
      <c r="A1268" s="230">
        <v>2240402</v>
      </c>
      <c r="B1268" s="237" t="s">
        <v>89</v>
      </c>
      <c r="C1268" s="235"/>
      <c r="D1268" s="234"/>
    </row>
    <row r="1269" s="213" customFormat="1" ht="15" customHeight="1" spans="1:4">
      <c r="A1269" s="230">
        <v>2240403</v>
      </c>
      <c r="B1269" s="237" t="s">
        <v>90</v>
      </c>
      <c r="C1269" s="235"/>
      <c r="D1269" s="234"/>
    </row>
    <row r="1270" s="213" customFormat="1" ht="15" customHeight="1" spans="1:4">
      <c r="A1270" s="230">
        <v>2240404</v>
      </c>
      <c r="B1270" s="237" t="s">
        <v>1058</v>
      </c>
      <c r="C1270" s="235"/>
      <c r="D1270" s="234"/>
    </row>
    <row r="1271" s="213" customFormat="1" ht="15" customHeight="1" spans="1:4">
      <c r="A1271" s="230">
        <v>2240405</v>
      </c>
      <c r="B1271" s="237" t="s">
        <v>1059</v>
      </c>
      <c r="C1271" s="235"/>
      <c r="D1271" s="234"/>
    </row>
    <row r="1272" s="213" customFormat="1" ht="15" customHeight="1" spans="1:4">
      <c r="A1272" s="230">
        <v>2240450</v>
      </c>
      <c r="B1272" s="237" t="s">
        <v>97</v>
      </c>
      <c r="C1272" s="235">
        <f>SUM(C1273:C1279)</f>
        <v>0</v>
      </c>
      <c r="D1272" s="234"/>
    </row>
    <row r="1273" s="213" customFormat="1" ht="15" customHeight="1" spans="1:4">
      <c r="A1273" s="230">
        <v>2240499</v>
      </c>
      <c r="B1273" s="237" t="s">
        <v>1060</v>
      </c>
      <c r="C1273" s="235"/>
      <c r="D1273" s="234"/>
    </row>
    <row r="1274" s="213" customFormat="1" ht="15" customHeight="1" spans="1:4">
      <c r="A1274" s="230">
        <v>22405</v>
      </c>
      <c r="B1274" s="240" t="s">
        <v>1061</v>
      </c>
      <c r="C1274" s="235"/>
      <c r="D1274" s="234">
        <f>SUM(D1275:D1286)</f>
        <v>0</v>
      </c>
    </row>
    <row r="1275" s="213" customFormat="1" ht="15" customHeight="1" spans="1:4">
      <c r="A1275" s="230">
        <v>2240501</v>
      </c>
      <c r="B1275" s="237" t="s">
        <v>88</v>
      </c>
      <c r="C1275" s="235"/>
      <c r="D1275" s="234"/>
    </row>
    <row r="1276" s="213" customFormat="1" ht="15" customHeight="1" spans="1:4">
      <c r="A1276" s="230">
        <v>2240502</v>
      </c>
      <c r="B1276" s="237" t="s">
        <v>89</v>
      </c>
      <c r="C1276" s="235"/>
      <c r="D1276" s="234"/>
    </row>
    <row r="1277" s="213" customFormat="1" ht="15" customHeight="1" spans="1:4">
      <c r="A1277" s="230">
        <v>2240503</v>
      </c>
      <c r="B1277" s="237" t="s">
        <v>90</v>
      </c>
      <c r="C1277" s="235"/>
      <c r="D1277" s="234"/>
    </row>
    <row r="1278" s="213" customFormat="1" ht="15" customHeight="1" spans="1:4">
      <c r="A1278" s="230">
        <v>2240504</v>
      </c>
      <c r="B1278" s="237" t="s">
        <v>1062</v>
      </c>
      <c r="C1278" s="235"/>
      <c r="D1278" s="234"/>
    </row>
    <row r="1279" s="213" customFormat="1" ht="15" customHeight="1" spans="1:4">
      <c r="A1279" s="230">
        <v>2240505</v>
      </c>
      <c r="B1279" s="237" t="s">
        <v>1063</v>
      </c>
      <c r="C1279" s="235"/>
      <c r="D1279" s="234"/>
    </row>
    <row r="1280" s="213" customFormat="1" ht="15" customHeight="1" spans="1:4">
      <c r="A1280" s="230">
        <v>2240506</v>
      </c>
      <c r="B1280" s="237" t="s">
        <v>1064</v>
      </c>
      <c r="C1280" s="235">
        <f>SUM(C1281:C1292)</f>
        <v>0</v>
      </c>
      <c r="D1280" s="234"/>
    </row>
    <row r="1281" s="213" customFormat="1" ht="15" customHeight="1" spans="1:4">
      <c r="A1281" s="230">
        <v>2240507</v>
      </c>
      <c r="B1281" s="237" t="s">
        <v>1065</v>
      </c>
      <c r="C1281" s="235"/>
      <c r="D1281" s="234"/>
    </row>
    <row r="1282" s="213" customFormat="1" ht="15" customHeight="1" spans="1:4">
      <c r="A1282" s="230">
        <v>2240508</v>
      </c>
      <c r="B1282" s="237" t="s">
        <v>1066</v>
      </c>
      <c r="C1282" s="235"/>
      <c r="D1282" s="234"/>
    </row>
    <row r="1283" s="213" customFormat="1" ht="15" customHeight="1" spans="1:4">
      <c r="A1283" s="230">
        <v>2240509</v>
      </c>
      <c r="B1283" s="237" t="s">
        <v>1067</v>
      </c>
      <c r="C1283" s="235"/>
      <c r="D1283" s="234"/>
    </row>
    <row r="1284" s="213" customFormat="1" ht="15" customHeight="1" spans="1:4">
      <c r="A1284" s="230">
        <v>2240510</v>
      </c>
      <c r="B1284" s="237" t="s">
        <v>1068</v>
      </c>
      <c r="C1284" s="235"/>
      <c r="D1284" s="234"/>
    </row>
    <row r="1285" s="213" customFormat="1" ht="15" customHeight="1" spans="1:4">
      <c r="A1285" s="230">
        <v>2240550</v>
      </c>
      <c r="B1285" s="237" t="s">
        <v>1069</v>
      </c>
      <c r="C1285" s="235"/>
      <c r="D1285" s="234"/>
    </row>
    <row r="1286" s="213" customFormat="1" ht="15" customHeight="1" spans="1:4">
      <c r="A1286" s="230">
        <v>2240599</v>
      </c>
      <c r="B1286" s="237" t="s">
        <v>1070</v>
      </c>
      <c r="C1286" s="235"/>
      <c r="D1286" s="234"/>
    </row>
    <row r="1287" s="213" customFormat="1" ht="15" customHeight="1" spans="1:4">
      <c r="A1287" s="230">
        <v>22406</v>
      </c>
      <c r="B1287" s="240" t="s">
        <v>1071</v>
      </c>
      <c r="C1287" s="235"/>
      <c r="D1287" s="234">
        <f>SUM(D1288:D1290)</f>
        <v>0</v>
      </c>
    </row>
    <row r="1288" s="213" customFormat="1" ht="15" customHeight="1" spans="1:4">
      <c r="A1288" s="230">
        <v>2240601</v>
      </c>
      <c r="B1288" s="237" t="s">
        <v>1072</v>
      </c>
      <c r="C1288" s="235"/>
      <c r="D1288" s="234"/>
    </row>
    <row r="1289" s="213" customFormat="1" ht="15" customHeight="1" spans="1:4">
      <c r="A1289" s="230">
        <v>2240602</v>
      </c>
      <c r="B1289" s="237" t="s">
        <v>1073</v>
      </c>
      <c r="C1289" s="235"/>
      <c r="D1289" s="234"/>
    </row>
    <row r="1290" s="213" customFormat="1" ht="15" customHeight="1" spans="1:4">
      <c r="A1290" s="230">
        <v>2240699</v>
      </c>
      <c r="B1290" s="237" t="s">
        <v>1074</v>
      </c>
      <c r="C1290" s="235"/>
      <c r="D1290" s="234"/>
    </row>
    <row r="1291" s="213" customFormat="1" ht="15" customHeight="1" spans="1:4">
      <c r="A1291" s="230">
        <v>22407</v>
      </c>
      <c r="B1291" s="240" t="s">
        <v>1075</v>
      </c>
      <c r="C1291" s="235"/>
      <c r="D1291" s="234">
        <f>SUM(D1292:D1294)</f>
        <v>0</v>
      </c>
    </row>
    <row r="1292" s="213" customFormat="1" ht="15" customHeight="1" spans="1:4">
      <c r="A1292" s="230">
        <v>2240703</v>
      </c>
      <c r="B1292" s="237" t="s">
        <v>1076</v>
      </c>
      <c r="C1292" s="235"/>
      <c r="D1292" s="234"/>
    </row>
    <row r="1293" s="213" customFormat="1" ht="15" customHeight="1" spans="1:4">
      <c r="A1293" s="230">
        <v>2240704</v>
      </c>
      <c r="B1293" s="237" t="s">
        <v>1077</v>
      </c>
      <c r="C1293" s="235">
        <f>SUM(C1294:C1296)</f>
        <v>0</v>
      </c>
      <c r="D1293" s="234"/>
    </row>
    <row r="1294" s="213" customFormat="1" ht="15" customHeight="1" spans="1:4">
      <c r="A1294" s="230">
        <v>2240799</v>
      </c>
      <c r="B1294" s="237" t="s">
        <v>1078</v>
      </c>
      <c r="C1294" s="235"/>
      <c r="D1294" s="234"/>
    </row>
    <row r="1295" s="213" customFormat="1" ht="15" customHeight="1" spans="1:4">
      <c r="A1295" s="230">
        <v>22499</v>
      </c>
      <c r="B1295" s="240" t="s">
        <v>1079</v>
      </c>
      <c r="C1295" s="235"/>
      <c r="D1295" s="234">
        <f t="shared" ref="D1295:D1298" si="1">D1296</f>
        <v>0</v>
      </c>
    </row>
    <row r="1296" s="213" customFormat="1" ht="15" customHeight="1" spans="1:4">
      <c r="A1296" s="230">
        <v>2249999</v>
      </c>
      <c r="B1296" s="237" t="s">
        <v>1080</v>
      </c>
      <c r="C1296" s="235"/>
      <c r="D1296" s="234"/>
    </row>
    <row r="1297" s="213" customFormat="1" ht="15" customHeight="1" spans="1:4">
      <c r="A1297" s="230">
        <v>229</v>
      </c>
      <c r="B1297" s="240" t="s">
        <v>1081</v>
      </c>
      <c r="C1297" s="235">
        <f>SUM(C1298:C1300)</f>
        <v>0</v>
      </c>
      <c r="D1297" s="234">
        <f t="shared" si="1"/>
        <v>0</v>
      </c>
    </row>
    <row r="1298" s="213" customFormat="1" ht="15" customHeight="1" spans="1:4">
      <c r="A1298" s="230">
        <v>22999</v>
      </c>
      <c r="B1298" s="240" t="s">
        <v>947</v>
      </c>
      <c r="C1298" s="235"/>
      <c r="D1298" s="234">
        <f t="shared" si="1"/>
        <v>0</v>
      </c>
    </row>
    <row r="1299" s="213" customFormat="1" ht="15" customHeight="1" spans="1:4">
      <c r="A1299" s="230">
        <v>2299999</v>
      </c>
      <c r="B1299" s="237" t="s">
        <v>241</v>
      </c>
      <c r="C1299" s="235"/>
      <c r="D1299" s="234"/>
    </row>
    <row r="1300" s="213" customFormat="1" ht="15" customHeight="1" spans="1:4">
      <c r="A1300" s="230">
        <v>232</v>
      </c>
      <c r="B1300" s="240" t="s">
        <v>1082</v>
      </c>
      <c r="C1300" s="235"/>
      <c r="D1300" s="234">
        <f>SUM(D1301:D1302,D1307)</f>
        <v>0</v>
      </c>
    </row>
    <row r="1301" s="213" customFormat="1" ht="15" customHeight="1" spans="1:4">
      <c r="A1301" s="230">
        <v>23201</v>
      </c>
      <c r="B1301" s="240" t="s">
        <v>1083</v>
      </c>
      <c r="C1301" s="235">
        <f>C1302</f>
        <v>0</v>
      </c>
      <c r="D1301" s="234"/>
    </row>
    <row r="1302" s="213" customFormat="1" ht="15" customHeight="1" spans="1:4">
      <c r="A1302" s="230">
        <v>23202</v>
      </c>
      <c r="B1302" s="240" t="s">
        <v>1084</v>
      </c>
      <c r="C1302" s="235"/>
      <c r="D1302" s="234">
        <f>SUM(D1303:D1306)</f>
        <v>0</v>
      </c>
    </row>
    <row r="1303" s="213" customFormat="1" ht="15" customHeight="1" spans="1:4">
      <c r="A1303" s="230">
        <v>2320201</v>
      </c>
      <c r="B1303" s="237" t="s">
        <v>1085</v>
      </c>
      <c r="C1303" s="235">
        <f>C1306</f>
        <v>0</v>
      </c>
      <c r="D1303" s="234"/>
    </row>
    <row r="1304" s="213" customFormat="1" ht="15" customHeight="1" spans="1:4">
      <c r="A1304" s="230">
        <v>2320202</v>
      </c>
      <c r="B1304" s="237" t="s">
        <v>1086</v>
      </c>
      <c r="C1304" s="235"/>
      <c r="D1304" s="234"/>
    </row>
    <row r="1305" s="213" customFormat="1" ht="15" customHeight="1" spans="1:4">
      <c r="A1305" s="230">
        <v>2320203</v>
      </c>
      <c r="B1305" s="237" t="s">
        <v>1087</v>
      </c>
      <c r="C1305" s="235"/>
      <c r="D1305" s="234"/>
    </row>
    <row r="1306" s="213" customFormat="1" ht="15" customHeight="1" spans="1:4">
      <c r="A1306" s="230">
        <v>2320299</v>
      </c>
      <c r="B1306" s="237" t="s">
        <v>1088</v>
      </c>
      <c r="C1306" s="235">
        <f>C1307</f>
        <v>0</v>
      </c>
      <c r="D1306" s="234"/>
    </row>
    <row r="1307" s="213" customFormat="1" ht="15" customHeight="1" spans="1:4">
      <c r="A1307" s="230">
        <v>23203</v>
      </c>
      <c r="B1307" s="240" t="s">
        <v>1089</v>
      </c>
      <c r="C1307" s="235"/>
      <c r="D1307" s="234">
        <f>SUM(D1308:D1311)</f>
        <v>0</v>
      </c>
    </row>
    <row r="1308" s="213" customFormat="1" ht="15" customHeight="1" spans="1:4">
      <c r="A1308" s="230">
        <v>2320301</v>
      </c>
      <c r="B1308" s="237" t="s">
        <v>1090</v>
      </c>
      <c r="C1308" s="235">
        <f>SUM(C1309:C1310,C1315)</f>
        <v>0</v>
      </c>
      <c r="D1308" s="234"/>
    </row>
    <row r="1309" s="213" customFormat="1" ht="15" customHeight="1" spans="1:4">
      <c r="A1309" s="230">
        <v>2320302</v>
      </c>
      <c r="B1309" s="237" t="s">
        <v>1091</v>
      </c>
      <c r="C1309" s="235"/>
      <c r="D1309" s="234"/>
    </row>
    <row r="1310" s="213" customFormat="1" ht="15" customHeight="1" spans="1:4">
      <c r="A1310" s="230">
        <v>2320303</v>
      </c>
      <c r="B1310" s="237" t="s">
        <v>1092</v>
      </c>
      <c r="C1310" s="235">
        <f>SUM(C1311:C1314)</f>
        <v>0</v>
      </c>
      <c r="D1310" s="234"/>
    </row>
    <row r="1311" s="213" customFormat="1" ht="15" customHeight="1" spans="1:4">
      <c r="A1311" s="230">
        <v>2320399</v>
      </c>
      <c r="B1311" s="237" t="s">
        <v>1093</v>
      </c>
      <c r="C1311" s="235"/>
      <c r="D1311" s="246"/>
    </row>
    <row r="1312" s="213" customFormat="1" ht="15" customHeight="1" spans="1:4">
      <c r="A1312" s="230">
        <v>233</v>
      </c>
      <c r="B1312" s="240" t="s">
        <v>1094</v>
      </c>
      <c r="C1312" s="235"/>
      <c r="D1312" s="234">
        <f>SUM(D1313:D1315)</f>
        <v>0</v>
      </c>
    </row>
    <row r="1313" s="213" customFormat="1" ht="15" customHeight="1" spans="1:4">
      <c r="A1313" s="230">
        <v>23301</v>
      </c>
      <c r="B1313" s="240" t="s">
        <v>1095</v>
      </c>
      <c r="C1313" s="235"/>
      <c r="D1313" s="234"/>
    </row>
    <row r="1314" s="213" customFormat="1" ht="15" customHeight="1" spans="1:4">
      <c r="A1314" s="230">
        <v>23302</v>
      </c>
      <c r="B1314" s="240" t="s">
        <v>1096</v>
      </c>
      <c r="C1314" s="235"/>
      <c r="D1314" s="234"/>
    </row>
    <row r="1315" s="213" customFormat="1" ht="15" customHeight="1" spans="1:4">
      <c r="A1315" s="230">
        <v>23303</v>
      </c>
      <c r="B1315" s="240" t="s">
        <v>1097</v>
      </c>
      <c r="C1315" s="235">
        <f>SUM(C1316:C1319)</f>
        <v>0</v>
      </c>
      <c r="D1315" s="234"/>
    </row>
    <row r="1316" s="213" customFormat="1" ht="15" customHeight="1" spans="2:4">
      <c r="B1316" s="247" t="s">
        <v>1098</v>
      </c>
      <c r="C1316" s="235"/>
      <c r="D1316" s="248">
        <f>SUM(D1317,D1318,D1319)</f>
        <v>0</v>
      </c>
    </row>
    <row r="1317" s="213" customFormat="1" ht="15" customHeight="1" spans="2:4">
      <c r="B1317" s="249" t="s">
        <v>1099</v>
      </c>
      <c r="C1317" s="235"/>
      <c r="D1317" s="248"/>
    </row>
    <row r="1318" s="213" customFormat="1" ht="15" customHeight="1" spans="2:4">
      <c r="B1318" s="249" t="s">
        <v>1100</v>
      </c>
      <c r="C1318" s="235"/>
      <c r="D1318" s="248"/>
    </row>
    <row r="1319" s="213" customFormat="1" ht="15" customHeight="1" spans="2:4">
      <c r="B1319" s="249" t="s">
        <v>1101</v>
      </c>
      <c r="C1319" s="250"/>
      <c r="D1319" s="248">
        <f>SUM(D1320:D1323)</f>
        <v>0</v>
      </c>
    </row>
    <row r="1320" s="213" customFormat="1" ht="15" customHeight="1" spans="2:4">
      <c r="B1320" s="251" t="s">
        <v>1102</v>
      </c>
      <c r="C1320" s="235">
        <f>SUM(C1321:C1323)</f>
        <v>0</v>
      </c>
      <c r="D1320" s="248"/>
    </row>
    <row r="1321" s="213" customFormat="1" ht="15" customHeight="1" spans="2:4">
      <c r="B1321" s="251" t="s">
        <v>1103</v>
      </c>
      <c r="C1321" s="235"/>
      <c r="D1321" s="248"/>
    </row>
    <row r="1322" s="213" customFormat="1" ht="15" customHeight="1" spans="2:4">
      <c r="B1322" s="251" t="s">
        <v>1104</v>
      </c>
      <c r="C1322" s="235"/>
      <c r="D1322" s="248"/>
    </row>
    <row r="1323" s="213" customFormat="1" ht="15" customHeight="1" spans="2:4">
      <c r="B1323" s="251" t="s">
        <v>1105</v>
      </c>
      <c r="C1323" s="235"/>
      <c r="D1323" s="248"/>
    </row>
    <row r="1324" s="213" customFormat="1" ht="15" customHeight="1" spans="2:4">
      <c r="B1324" s="247" t="s">
        <v>1106</v>
      </c>
      <c r="C1324" s="252">
        <f>SUM(C1325,C1326,C1327)</f>
        <v>0</v>
      </c>
      <c r="D1324" s="248">
        <f>D1325+D1326+D1327</f>
        <v>0</v>
      </c>
    </row>
    <row r="1325" s="213" customFormat="1" ht="15" customHeight="1" spans="2:4">
      <c r="B1325" s="249" t="s">
        <v>1107</v>
      </c>
      <c r="C1325" s="252"/>
      <c r="D1325" s="248"/>
    </row>
    <row r="1326" s="213" customFormat="1" ht="15" customHeight="1" spans="2:4">
      <c r="B1326" s="249" t="s">
        <v>1108</v>
      </c>
      <c r="C1326" s="252"/>
      <c r="D1326" s="248"/>
    </row>
    <row r="1327" s="213" customFormat="1" ht="15" customHeight="1" spans="2:4">
      <c r="B1327" s="249" t="s">
        <v>1109</v>
      </c>
      <c r="C1327" s="252">
        <f>SUM(C1328:C1331)</f>
        <v>0</v>
      </c>
      <c r="D1327" s="248"/>
    </row>
    <row r="1328" s="213" customFormat="1" spans="2:4">
      <c r="B1328" s="216"/>
      <c r="C1328" s="252"/>
      <c r="D1328" s="218"/>
    </row>
    <row r="1329" s="213" customFormat="1" spans="2:4">
      <c r="B1329" s="216"/>
      <c r="C1329" s="252"/>
      <c r="D1329" s="218"/>
    </row>
    <row r="1330" s="213" customFormat="1" spans="2:4">
      <c r="B1330" s="216"/>
      <c r="C1330" s="252"/>
      <c r="D1330" s="218"/>
    </row>
    <row r="1331" s="213" customFormat="1" spans="2:4">
      <c r="B1331" s="216"/>
      <c r="C1331" s="252"/>
      <c r="D1331" s="218"/>
    </row>
    <row r="1332" s="213" customFormat="1" spans="2:4">
      <c r="B1332" s="216"/>
      <c r="C1332" s="252">
        <f>C1333+C1334+C1335</f>
        <v>0</v>
      </c>
      <c r="D1332" s="218"/>
    </row>
    <row r="1333" s="213" customFormat="1" spans="2:4">
      <c r="B1333" s="216"/>
      <c r="C1333" s="252"/>
      <c r="D1333" s="218"/>
    </row>
    <row r="1334" s="213" customFormat="1" spans="2:4">
      <c r="B1334" s="216"/>
      <c r="C1334" s="252"/>
      <c r="D1334" s="218"/>
    </row>
    <row r="1335" s="213" customFormat="1" spans="2:4">
      <c r="B1335" s="216"/>
      <c r="C1335" s="252"/>
      <c r="D1335" s="218"/>
    </row>
  </sheetData>
  <mergeCells count="6">
    <mergeCell ref="A2:D2"/>
    <mergeCell ref="A6:B6"/>
    <mergeCell ref="A4:A5"/>
    <mergeCell ref="B4:B5"/>
    <mergeCell ref="C4:C5"/>
    <mergeCell ref="D4:D5"/>
  </mergeCells>
  <printOptions horizontalCentered="1"/>
  <pageMargins left="0.472222222222222" right="0.472222222222222" top="0.786805555555556" bottom="0.786805555555556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9"/>
  <sheetViews>
    <sheetView showZeros="0" workbookViewId="0">
      <selection activeCell="B14" sqref="B14"/>
    </sheetView>
  </sheetViews>
  <sheetFormatPr defaultColWidth="9" defaultRowHeight="13.5" outlineLevelCol="4"/>
  <cols>
    <col min="1" max="1" width="11.875" customWidth="1"/>
    <col min="2" max="2" width="50.375" customWidth="1"/>
    <col min="3" max="3" width="29.625" style="192" customWidth="1"/>
    <col min="4" max="4" width="15.75" style="192" customWidth="1"/>
  </cols>
  <sheetData>
    <row r="1" s="191" customFormat="1" spans="1:5">
      <c r="A1" s="193" t="s">
        <v>1110</v>
      </c>
      <c r="B1" s="194"/>
      <c r="C1" s="195" t="s">
        <v>1111</v>
      </c>
      <c r="D1" s="196"/>
      <c r="E1" s="197"/>
    </row>
    <row r="2" s="191" customFormat="1" ht="24" customHeight="1" spans="1:5">
      <c r="A2" s="198" t="s">
        <v>1112</v>
      </c>
      <c r="B2" s="198"/>
      <c r="C2" s="198"/>
      <c r="D2" s="198"/>
      <c r="E2" s="198"/>
    </row>
    <row r="3" ht="14.25" spans="2:4">
      <c r="B3" s="199" t="s">
        <v>1111</v>
      </c>
      <c r="C3" s="200"/>
      <c r="D3" s="201" t="s">
        <v>2</v>
      </c>
    </row>
    <row r="4" ht="35" customHeight="1" spans="1:4">
      <c r="A4" s="202" t="s">
        <v>57</v>
      </c>
      <c r="B4" s="202" t="s">
        <v>1113</v>
      </c>
      <c r="C4" s="203" t="s">
        <v>58</v>
      </c>
      <c r="D4" s="203" t="s">
        <v>1114</v>
      </c>
    </row>
    <row r="5" ht="18.75" spans="1:4">
      <c r="A5" s="204"/>
      <c r="B5" s="202" t="s">
        <v>1115</v>
      </c>
      <c r="C5" s="205">
        <f>C6+C11+C22+C30+C37+C41+C48+C44+C51+C57+C60+C65</f>
        <v>17197.32</v>
      </c>
      <c r="D5" s="205">
        <f>D6+D11+D22+D30+D37+D41+D48+D44+D51+D57+D60+D65</f>
        <v>11710.59</v>
      </c>
    </row>
    <row r="6" ht="18.75" spans="1:4">
      <c r="A6" s="206" t="s">
        <v>1116</v>
      </c>
      <c r="B6" s="207" t="s">
        <v>1117</v>
      </c>
      <c r="C6" s="208">
        <f>SUM(C7:C10)</f>
        <v>3796.19</v>
      </c>
      <c r="D6" s="208">
        <f>SUM(D7:D10)</f>
        <v>3195.16</v>
      </c>
    </row>
    <row r="7" ht="18.75" spans="1:4">
      <c r="A7" s="206" t="s">
        <v>1118</v>
      </c>
      <c r="B7" s="209" t="s">
        <v>1119</v>
      </c>
      <c r="C7" s="208">
        <v>2208.9</v>
      </c>
      <c r="D7" s="210">
        <v>2104.64</v>
      </c>
    </row>
    <row r="8" ht="18.75" spans="1:4">
      <c r="A8" s="206" t="s">
        <v>1120</v>
      </c>
      <c r="B8" s="209" t="s">
        <v>1121</v>
      </c>
      <c r="C8" s="208">
        <v>275.8</v>
      </c>
      <c r="D8" s="210">
        <v>823.69</v>
      </c>
    </row>
    <row r="9" ht="18.75" spans="1:4">
      <c r="A9" s="206" t="s">
        <v>1122</v>
      </c>
      <c r="B9" s="209" t="s">
        <v>1123</v>
      </c>
      <c r="C9" s="208">
        <v>283.56</v>
      </c>
      <c r="D9" s="210">
        <v>266.83</v>
      </c>
    </row>
    <row r="10" ht="18.75" spans="1:4">
      <c r="A10" s="206" t="s">
        <v>1124</v>
      </c>
      <c r="B10" s="209" t="s">
        <v>1125</v>
      </c>
      <c r="C10" s="208">
        <v>1027.93</v>
      </c>
      <c r="D10" s="210"/>
    </row>
    <row r="11" ht="18.75" spans="1:4">
      <c r="A11" s="206" t="s">
        <v>1126</v>
      </c>
      <c r="B11" s="207" t="s">
        <v>1127</v>
      </c>
      <c r="C11" s="208">
        <f>SUM(C12:C21)</f>
        <v>8596.32</v>
      </c>
      <c r="D11" s="208">
        <f>SUM(D12:D21)</f>
        <v>8390.51</v>
      </c>
    </row>
    <row r="12" ht="18.75" spans="1:4">
      <c r="A12" s="206" t="s">
        <v>1128</v>
      </c>
      <c r="B12" s="209" t="s">
        <v>1129</v>
      </c>
      <c r="C12" s="208">
        <v>240.05</v>
      </c>
      <c r="D12" s="210">
        <v>259.65</v>
      </c>
    </row>
    <row r="13" ht="18.75" spans="1:4">
      <c r="A13" s="206" t="s">
        <v>1130</v>
      </c>
      <c r="B13" s="209" t="s">
        <v>1131</v>
      </c>
      <c r="C13" s="208">
        <v>0.3</v>
      </c>
      <c r="D13" s="210">
        <v>3.3</v>
      </c>
    </row>
    <row r="14" ht="18.75" spans="1:4">
      <c r="A14" s="206" t="s">
        <v>1132</v>
      </c>
      <c r="B14" s="209" t="s">
        <v>1133</v>
      </c>
      <c r="C14" s="208">
        <v>3.2</v>
      </c>
      <c r="D14" s="210">
        <v>3.3</v>
      </c>
    </row>
    <row r="15" ht="18.75" spans="1:4">
      <c r="A15" s="206" t="s">
        <v>1134</v>
      </c>
      <c r="B15" s="209" t="s">
        <v>1135</v>
      </c>
      <c r="C15" s="208"/>
      <c r="D15" s="210"/>
    </row>
    <row r="16" ht="18.75" spans="1:4">
      <c r="A16" s="206" t="s">
        <v>1136</v>
      </c>
      <c r="B16" s="209" t="s">
        <v>1137</v>
      </c>
      <c r="C16" s="208">
        <v>2651.13</v>
      </c>
      <c r="D16" s="210">
        <v>2719.81</v>
      </c>
    </row>
    <row r="17" ht="18.75" spans="1:4">
      <c r="A17" s="206" t="s">
        <v>1138</v>
      </c>
      <c r="B17" s="209" t="s">
        <v>1139</v>
      </c>
      <c r="C17" s="208"/>
      <c r="D17" s="210"/>
    </row>
    <row r="18" ht="18.75" spans="1:4">
      <c r="A18" s="206" t="s">
        <v>1140</v>
      </c>
      <c r="B18" s="209" t="s">
        <v>1141</v>
      </c>
      <c r="C18" s="208"/>
      <c r="D18" s="210"/>
    </row>
    <row r="19" ht="18.75" spans="1:4">
      <c r="A19" s="206" t="s">
        <v>1142</v>
      </c>
      <c r="B19" s="209" t="s">
        <v>1143</v>
      </c>
      <c r="C19" s="208">
        <v>20</v>
      </c>
      <c r="D19" s="210">
        <v>28.89</v>
      </c>
    </row>
    <row r="20" ht="18.75" spans="1:4">
      <c r="A20" s="206" t="s">
        <v>1144</v>
      </c>
      <c r="B20" s="209" t="s">
        <v>1145</v>
      </c>
      <c r="C20" s="208">
        <v>1.13</v>
      </c>
      <c r="D20" s="210">
        <v>4.4</v>
      </c>
    </row>
    <row r="21" ht="18.75" spans="1:4">
      <c r="A21" s="206" t="s">
        <v>1146</v>
      </c>
      <c r="B21" s="209" t="s">
        <v>1147</v>
      </c>
      <c r="C21" s="208">
        <v>5680.51</v>
      </c>
      <c r="D21" s="210">
        <v>5371.16</v>
      </c>
    </row>
    <row r="22" ht="18.75" spans="1:4">
      <c r="A22" s="206" t="s">
        <v>1148</v>
      </c>
      <c r="B22" s="207" t="s">
        <v>1149</v>
      </c>
      <c r="C22" s="208">
        <f>SUM(C23:C29)</f>
        <v>2949.87</v>
      </c>
      <c r="D22" s="208">
        <f>SUM(D23:D29)</f>
        <v>0</v>
      </c>
    </row>
    <row r="23" ht="18.75" spans="1:4">
      <c r="A23" s="206" t="s">
        <v>1150</v>
      </c>
      <c r="B23" s="209" t="s">
        <v>1151</v>
      </c>
      <c r="C23" s="208"/>
      <c r="D23" s="210"/>
    </row>
    <row r="24" ht="18.75" spans="1:4">
      <c r="A24" s="206" t="s">
        <v>1152</v>
      </c>
      <c r="B24" s="209" t="s">
        <v>1153</v>
      </c>
      <c r="C24" s="208"/>
      <c r="D24" s="210"/>
    </row>
    <row r="25" ht="18.75" spans="1:4">
      <c r="A25" s="206" t="s">
        <v>1154</v>
      </c>
      <c r="B25" s="209" t="s">
        <v>1155</v>
      </c>
      <c r="C25" s="208"/>
      <c r="D25" s="210"/>
    </row>
    <row r="26" ht="18.75" spans="1:4">
      <c r="A26" s="206" t="s">
        <v>1156</v>
      </c>
      <c r="B26" s="209" t="s">
        <v>1157</v>
      </c>
      <c r="C26" s="208"/>
      <c r="D26" s="210">
        <v>0</v>
      </c>
    </row>
    <row r="27" ht="18.75" spans="1:4">
      <c r="A27" s="206" t="s">
        <v>1158</v>
      </c>
      <c r="B27" s="209" t="s">
        <v>1159</v>
      </c>
      <c r="C27" s="208"/>
      <c r="D27" s="210"/>
    </row>
    <row r="28" ht="18.75" spans="1:4">
      <c r="A28" s="206" t="s">
        <v>1160</v>
      </c>
      <c r="B28" s="209" t="s">
        <v>1161</v>
      </c>
      <c r="C28" s="208"/>
      <c r="D28" s="210"/>
    </row>
    <row r="29" ht="18.75" spans="1:4">
      <c r="A29" s="206" t="s">
        <v>1162</v>
      </c>
      <c r="B29" s="209" t="s">
        <v>1163</v>
      </c>
      <c r="C29" s="208">
        <v>2949.87</v>
      </c>
      <c r="D29" s="210"/>
    </row>
    <row r="30" ht="18.75" spans="1:4">
      <c r="A30" s="211" t="s">
        <v>1164</v>
      </c>
      <c r="B30" s="207" t="s">
        <v>1165</v>
      </c>
      <c r="C30" s="208">
        <f>SUM(C31:C36)</f>
        <v>995.83</v>
      </c>
      <c r="D30" s="208">
        <f>SUM(D31:D36)</f>
        <v>0</v>
      </c>
    </row>
    <row r="31" ht="18.75" spans="1:4">
      <c r="A31" s="206" t="s">
        <v>1166</v>
      </c>
      <c r="B31" s="209" t="s">
        <v>1151</v>
      </c>
      <c r="C31" s="208"/>
      <c r="D31" s="210"/>
    </row>
    <row r="32" ht="18.75" spans="1:4">
      <c r="A32" s="206" t="s">
        <v>1167</v>
      </c>
      <c r="B32" s="209" t="s">
        <v>1153</v>
      </c>
      <c r="C32" s="208">
        <v>995.83</v>
      </c>
      <c r="D32" s="210"/>
    </row>
    <row r="33" ht="18.75" spans="1:4">
      <c r="A33" s="206" t="s">
        <v>1168</v>
      </c>
      <c r="B33" s="209" t="s">
        <v>1155</v>
      </c>
      <c r="C33" s="208"/>
      <c r="D33" s="210"/>
    </row>
    <row r="34" ht="18.75" spans="1:4">
      <c r="A34" s="206" t="s">
        <v>1169</v>
      </c>
      <c r="B34" s="209" t="s">
        <v>1159</v>
      </c>
      <c r="C34" s="208"/>
      <c r="D34" s="210"/>
    </row>
    <row r="35" ht="18.75" spans="1:4">
      <c r="A35" s="206" t="s">
        <v>1170</v>
      </c>
      <c r="B35" s="209" t="s">
        <v>1161</v>
      </c>
      <c r="C35" s="208"/>
      <c r="D35" s="210"/>
    </row>
    <row r="36" ht="18.75" spans="1:4">
      <c r="A36" s="206" t="s">
        <v>1171</v>
      </c>
      <c r="B36" s="209" t="s">
        <v>1163</v>
      </c>
      <c r="C36" s="208"/>
      <c r="D36" s="210"/>
    </row>
    <row r="37" ht="18.75" spans="1:4">
      <c r="A37" s="206" t="s">
        <v>1172</v>
      </c>
      <c r="B37" s="207" t="s">
        <v>1173</v>
      </c>
      <c r="C37" s="208">
        <f>SUM(C38:C40)</f>
        <v>0</v>
      </c>
      <c r="D37" s="208">
        <f>SUM(D38:D40)</f>
        <v>0</v>
      </c>
    </row>
    <row r="38" ht="18.75" spans="1:4">
      <c r="A38" s="206" t="s">
        <v>1174</v>
      </c>
      <c r="B38" s="209" t="s">
        <v>1175</v>
      </c>
      <c r="C38" s="208"/>
      <c r="D38" s="210"/>
    </row>
    <row r="39" ht="18.75" spans="1:4">
      <c r="A39" s="206" t="s">
        <v>1176</v>
      </c>
      <c r="B39" s="209" t="s">
        <v>1177</v>
      </c>
      <c r="C39" s="208"/>
      <c r="D39" s="210"/>
    </row>
    <row r="40" ht="18.75" spans="1:4">
      <c r="A40" s="206" t="s">
        <v>1178</v>
      </c>
      <c r="B40" s="209" t="s">
        <v>1179</v>
      </c>
      <c r="C40" s="208"/>
      <c r="D40" s="210"/>
    </row>
    <row r="41" ht="18.75" spans="1:4">
      <c r="A41" s="211" t="s">
        <v>1180</v>
      </c>
      <c r="B41" s="207" t="s">
        <v>1181</v>
      </c>
      <c r="C41" s="208">
        <f>SUM(C42:C43)</f>
        <v>0</v>
      </c>
      <c r="D41" s="208">
        <f>SUM(D42:D43)</f>
        <v>0</v>
      </c>
    </row>
    <row r="42" ht="18.75" spans="1:4">
      <c r="A42" s="206" t="s">
        <v>1182</v>
      </c>
      <c r="B42" s="209" t="s">
        <v>1183</v>
      </c>
      <c r="C42" s="208"/>
      <c r="D42" s="210"/>
    </row>
    <row r="43" ht="18.75" spans="1:4">
      <c r="A43" s="206" t="s">
        <v>1184</v>
      </c>
      <c r="B43" s="209" t="s">
        <v>1185</v>
      </c>
      <c r="C43" s="208"/>
      <c r="D43" s="210"/>
    </row>
    <row r="44" ht="18.75" spans="1:4">
      <c r="A44" s="206" t="s">
        <v>1186</v>
      </c>
      <c r="B44" s="207" t="s">
        <v>1187</v>
      </c>
      <c r="C44" s="208">
        <f>SUM(C45:C47)</f>
        <v>520.21</v>
      </c>
      <c r="D44" s="208">
        <f>SUM(D45:D47)</f>
        <v>0</v>
      </c>
    </row>
    <row r="45" ht="18.75" spans="1:4">
      <c r="A45" s="206" t="s">
        <v>1188</v>
      </c>
      <c r="B45" s="209" t="s">
        <v>1189</v>
      </c>
      <c r="C45" s="208">
        <v>28.54</v>
      </c>
      <c r="D45" s="210"/>
    </row>
    <row r="46" ht="18.75" spans="1:4">
      <c r="A46" s="206" t="s">
        <v>1190</v>
      </c>
      <c r="B46" s="209" t="s">
        <v>1191</v>
      </c>
      <c r="C46" s="208"/>
      <c r="D46" s="210"/>
    </row>
    <row r="47" ht="18.75" spans="1:4">
      <c r="A47" s="206" t="s">
        <v>1192</v>
      </c>
      <c r="B47" s="209" t="s">
        <v>1193</v>
      </c>
      <c r="C47" s="208">
        <v>491.67</v>
      </c>
      <c r="D47" s="210"/>
    </row>
    <row r="48" ht="18.75" spans="1:4">
      <c r="A48" s="211" t="s">
        <v>1194</v>
      </c>
      <c r="B48" s="207" t="s">
        <v>1195</v>
      </c>
      <c r="C48" s="208">
        <f>SUM(C49:C50)</f>
        <v>0</v>
      </c>
      <c r="D48" s="208">
        <f>SUM(D49:D50)</f>
        <v>0</v>
      </c>
    </row>
    <row r="49" ht="18.75" spans="1:4">
      <c r="A49" s="206" t="s">
        <v>1196</v>
      </c>
      <c r="B49" s="209" t="s">
        <v>1197</v>
      </c>
      <c r="C49" s="208"/>
      <c r="D49" s="210"/>
    </row>
    <row r="50" ht="18.75" spans="1:4">
      <c r="A50" s="206" t="s">
        <v>1198</v>
      </c>
      <c r="B50" s="209" t="s">
        <v>1199</v>
      </c>
      <c r="C50" s="208"/>
      <c r="D50" s="210"/>
    </row>
    <row r="51" ht="18.75" spans="1:4">
      <c r="A51" s="206" t="s">
        <v>1200</v>
      </c>
      <c r="B51" s="207" t="s">
        <v>1201</v>
      </c>
      <c r="C51" s="208">
        <f>SUM(C52:C56)</f>
        <v>305.74</v>
      </c>
      <c r="D51" s="208">
        <f>SUM(D52:D56)</f>
        <v>124.92</v>
      </c>
    </row>
    <row r="52" ht="18.75" spans="1:4">
      <c r="A52" s="206" t="s">
        <v>1202</v>
      </c>
      <c r="B52" s="209" t="s">
        <v>1203</v>
      </c>
      <c r="C52" s="208">
        <v>72.72</v>
      </c>
      <c r="D52" s="210">
        <v>71.51</v>
      </c>
    </row>
    <row r="53" ht="18.75" spans="1:4">
      <c r="A53" s="206" t="s">
        <v>1204</v>
      </c>
      <c r="B53" s="209" t="s">
        <v>1205</v>
      </c>
      <c r="C53" s="208"/>
      <c r="D53" s="210"/>
    </row>
    <row r="54" ht="18.75" spans="1:4">
      <c r="A54" s="206" t="s">
        <v>1206</v>
      </c>
      <c r="B54" s="209" t="s">
        <v>1207</v>
      </c>
      <c r="C54" s="208"/>
      <c r="D54" s="210"/>
    </row>
    <row r="55" ht="18.75" spans="1:4">
      <c r="A55" s="206" t="s">
        <v>1208</v>
      </c>
      <c r="B55" s="209" t="s">
        <v>1209</v>
      </c>
      <c r="C55" s="208">
        <v>68.15</v>
      </c>
      <c r="D55" s="210">
        <v>53.41</v>
      </c>
    </row>
    <row r="56" ht="18.75" spans="1:4">
      <c r="A56" s="206" t="s">
        <v>1210</v>
      </c>
      <c r="B56" s="209" t="s">
        <v>1211</v>
      </c>
      <c r="C56" s="208">
        <v>164.87</v>
      </c>
      <c r="D56" s="210"/>
    </row>
    <row r="57" ht="18.75" spans="1:4">
      <c r="A57" s="206" t="s">
        <v>1212</v>
      </c>
      <c r="B57" s="207" t="s">
        <v>1213</v>
      </c>
      <c r="C57" s="208">
        <f>SUM(C58:C59)</f>
        <v>0</v>
      </c>
      <c r="D57" s="208">
        <f>SUM(D58:D59)</f>
        <v>0</v>
      </c>
    </row>
    <row r="58" ht="18.75" spans="1:4">
      <c r="A58" s="206" t="s">
        <v>1214</v>
      </c>
      <c r="B58" s="209" t="s">
        <v>1215</v>
      </c>
      <c r="C58" s="208"/>
      <c r="D58" s="210"/>
    </row>
    <row r="59" ht="18.75" spans="1:4">
      <c r="A59" s="206" t="s">
        <v>1216</v>
      </c>
      <c r="B59" s="209" t="s">
        <v>1217</v>
      </c>
      <c r="C59" s="208"/>
      <c r="D59" s="210"/>
    </row>
    <row r="60" ht="18.75" spans="1:4">
      <c r="A60" s="206" t="s">
        <v>1218</v>
      </c>
      <c r="B60" s="207" t="s">
        <v>1219</v>
      </c>
      <c r="C60" s="208">
        <f>SUM(C61:C64)</f>
        <v>0</v>
      </c>
      <c r="D60" s="208">
        <f>SUM(D61:D64)</f>
        <v>0</v>
      </c>
    </row>
    <row r="61" ht="18.75" spans="1:4">
      <c r="A61" s="206" t="s">
        <v>1220</v>
      </c>
      <c r="B61" s="209" t="s">
        <v>1221</v>
      </c>
      <c r="C61" s="208"/>
      <c r="D61" s="210"/>
    </row>
    <row r="62" ht="18.75" spans="1:4">
      <c r="A62" s="206" t="s">
        <v>1222</v>
      </c>
      <c r="B62" s="209" t="s">
        <v>1223</v>
      </c>
      <c r="C62" s="208"/>
      <c r="D62" s="210"/>
    </row>
    <row r="63" ht="18.75" spans="1:4">
      <c r="A63" s="206" t="s">
        <v>1224</v>
      </c>
      <c r="B63" s="209" t="s">
        <v>1225</v>
      </c>
      <c r="C63" s="208"/>
      <c r="D63" s="210"/>
    </row>
    <row r="64" ht="18.75" spans="1:4">
      <c r="A64" s="206" t="s">
        <v>1226</v>
      </c>
      <c r="B64" s="209" t="s">
        <v>1227</v>
      </c>
      <c r="C64" s="208"/>
      <c r="D64" s="210"/>
    </row>
    <row r="65" ht="18.75" spans="1:4">
      <c r="A65" s="206" t="s">
        <v>1228</v>
      </c>
      <c r="B65" s="207" t="s">
        <v>1229</v>
      </c>
      <c r="C65" s="208">
        <f>SUM(C66:C69)</f>
        <v>33.16</v>
      </c>
      <c r="D65" s="208">
        <f>SUM(D66:D69)</f>
        <v>0</v>
      </c>
    </row>
    <row r="66" ht="18.75" spans="1:4">
      <c r="A66" s="206" t="s">
        <v>1230</v>
      </c>
      <c r="B66" s="209" t="s">
        <v>1231</v>
      </c>
      <c r="C66" s="208"/>
      <c r="D66" s="210"/>
    </row>
    <row r="67" ht="18.75" spans="1:4">
      <c r="A67" s="206" t="s">
        <v>1232</v>
      </c>
      <c r="B67" s="209" t="s">
        <v>1233</v>
      </c>
      <c r="C67" s="208"/>
      <c r="D67" s="210"/>
    </row>
    <row r="68" ht="18.75" spans="1:4">
      <c r="A68" s="206" t="s">
        <v>1234</v>
      </c>
      <c r="B68" s="209" t="s">
        <v>1235</v>
      </c>
      <c r="C68" s="208"/>
      <c r="D68" s="210"/>
    </row>
    <row r="69" ht="18.75" spans="1:4">
      <c r="A69" s="206" t="s">
        <v>1236</v>
      </c>
      <c r="B69" s="209" t="s">
        <v>1237</v>
      </c>
      <c r="C69" s="208">
        <v>33.16</v>
      </c>
      <c r="D69" s="210"/>
    </row>
  </sheetData>
  <mergeCells count="1">
    <mergeCell ref="A2:E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showZeros="0" workbookViewId="0">
      <selection activeCell="C26" sqref="C26"/>
    </sheetView>
  </sheetViews>
  <sheetFormatPr defaultColWidth="9" defaultRowHeight="13.5"/>
  <cols>
    <col min="1" max="1" width="11.875" customWidth="1"/>
    <col min="2" max="2" width="50.375" customWidth="1"/>
    <col min="3" max="3" width="29.625" customWidth="1"/>
    <col min="4" max="4" width="14" customWidth="1"/>
    <col min="5" max="5" width="12.125" customWidth="1"/>
    <col min="6" max="6" width="14.75" customWidth="1"/>
    <col min="7" max="7" width="11.5"/>
  </cols>
  <sheetData>
    <row r="1" s="157" customFormat="1" ht="14.25" spans="1:9">
      <c r="A1" s="159" t="s">
        <v>1238</v>
      </c>
      <c r="B1" s="160"/>
      <c r="C1" s="161"/>
      <c r="D1" s="161"/>
      <c r="E1" s="161"/>
      <c r="F1" s="161"/>
      <c r="G1" s="162"/>
      <c r="H1" s="160"/>
      <c r="I1" s="160"/>
    </row>
    <row r="2" s="157" customFormat="1" ht="28.5" customHeight="1" spans="2:9">
      <c r="B2" s="181" t="s">
        <v>1239</v>
      </c>
      <c r="C2" s="181"/>
      <c r="D2" s="181"/>
      <c r="E2" s="181"/>
      <c r="F2" s="181"/>
      <c r="G2" s="181"/>
      <c r="H2" s="160"/>
      <c r="I2" s="160"/>
    </row>
    <row r="3" s="157" customFormat="1" ht="17.1" customHeight="1" spans="2:9">
      <c r="B3" s="182"/>
      <c r="C3" s="182"/>
      <c r="D3" s="182"/>
      <c r="E3" s="182"/>
      <c r="F3" s="182"/>
      <c r="G3" s="160"/>
      <c r="H3" s="183" t="s">
        <v>1240</v>
      </c>
      <c r="I3" s="160"/>
    </row>
    <row r="4" s="180" customFormat="1" ht="17.1" customHeight="1" spans="1:9">
      <c r="A4" s="184" t="s">
        <v>1241</v>
      </c>
      <c r="B4" s="184" t="s">
        <v>1242</v>
      </c>
      <c r="C4" s="184" t="s">
        <v>1243</v>
      </c>
      <c r="D4" s="184" t="s">
        <v>1244</v>
      </c>
      <c r="E4" s="184" t="s">
        <v>1245</v>
      </c>
      <c r="F4" s="184"/>
      <c r="G4" s="184"/>
      <c r="H4" s="184" t="s">
        <v>1246</v>
      </c>
      <c r="I4" s="190"/>
    </row>
    <row r="5" s="180" customFormat="1" ht="39.95" customHeight="1" spans="1:9">
      <c r="A5" s="184"/>
      <c r="B5" s="184"/>
      <c r="C5" s="184"/>
      <c r="D5" s="184"/>
      <c r="E5" s="184" t="s">
        <v>1247</v>
      </c>
      <c r="F5" s="184" t="s">
        <v>1248</v>
      </c>
      <c r="G5" s="184" t="s">
        <v>1249</v>
      </c>
      <c r="H5" s="184"/>
      <c r="I5" s="190"/>
    </row>
    <row r="6" s="157" customFormat="1" ht="27" customHeight="1" spans="1:9">
      <c r="A6" s="185">
        <v>2025</v>
      </c>
      <c r="B6" s="186">
        <v>288868</v>
      </c>
      <c r="C6" s="186">
        <v>0</v>
      </c>
      <c r="D6" s="187"/>
      <c r="E6" s="186">
        <v>288868</v>
      </c>
      <c r="F6" s="186"/>
      <c r="G6" s="176">
        <v>288868</v>
      </c>
      <c r="H6" s="188"/>
      <c r="I6" s="160"/>
    </row>
    <row r="7" s="157" customFormat="1" ht="45" customHeight="1" spans="1:9">
      <c r="A7" s="189" t="s">
        <v>1250</v>
      </c>
      <c r="B7" s="189"/>
      <c r="C7" s="189"/>
      <c r="D7" s="189"/>
      <c r="E7" s="189"/>
      <c r="F7" s="189"/>
      <c r="G7" s="189"/>
      <c r="H7" s="160"/>
      <c r="I7" s="160"/>
    </row>
    <row r="8" s="157" customFormat="1" ht="14.25" spans="2:9">
      <c r="B8" s="160"/>
      <c r="C8" s="160"/>
      <c r="D8" s="160"/>
      <c r="E8" s="160"/>
      <c r="F8" s="160"/>
      <c r="G8" s="160"/>
      <c r="H8" s="160"/>
      <c r="I8" s="160"/>
    </row>
    <row r="9" s="157" customFormat="1" ht="14.25" spans="2:9">
      <c r="B9" s="160"/>
      <c r="C9" s="160"/>
      <c r="D9" s="160"/>
      <c r="E9" s="160"/>
      <c r="F9" s="160"/>
      <c r="G9" s="160"/>
      <c r="H9" s="160"/>
      <c r="I9" s="160"/>
    </row>
    <row r="10" s="157" customFormat="1" ht="14.25" spans="2:9">
      <c r="B10" s="160"/>
      <c r="C10" s="160"/>
      <c r="D10" s="160"/>
      <c r="E10" s="160"/>
      <c r="F10" s="160"/>
      <c r="G10" s="160"/>
      <c r="H10" s="160"/>
      <c r="I10" s="160"/>
    </row>
  </sheetData>
  <mergeCells count="8">
    <mergeCell ref="B2:G2"/>
    <mergeCell ref="E4:G4"/>
    <mergeCell ref="A7:G7"/>
    <mergeCell ref="A4:A5"/>
    <mergeCell ref="B4:B5"/>
    <mergeCell ref="C4:C5"/>
    <mergeCell ref="D4:D5"/>
    <mergeCell ref="H4:H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showZeros="0" workbookViewId="0">
      <selection activeCell="D20" sqref="D20"/>
    </sheetView>
  </sheetViews>
  <sheetFormatPr defaultColWidth="9" defaultRowHeight="13.5"/>
  <cols>
    <col min="1" max="1" width="11.875" customWidth="1"/>
    <col min="2" max="2" width="50.375" customWidth="1"/>
    <col min="3" max="3" width="29.625" customWidth="1"/>
    <col min="4" max="4" width="14.875" customWidth="1"/>
    <col min="5" max="5" width="16" customWidth="1"/>
    <col min="6" max="6" width="14.75" customWidth="1"/>
  </cols>
  <sheetData>
    <row r="1" s="157" customFormat="1" ht="14.25" spans="1:9">
      <c r="A1" s="159" t="s">
        <v>1251</v>
      </c>
      <c r="B1" s="160"/>
      <c r="C1" s="161"/>
      <c r="D1" s="161"/>
      <c r="E1" s="161"/>
      <c r="F1" s="161"/>
      <c r="G1" s="162"/>
      <c r="H1" s="160"/>
      <c r="I1" s="160"/>
    </row>
    <row r="2" s="158" customFormat="1" ht="22.5" spans="1:6">
      <c r="A2" s="163" t="s">
        <v>1252</v>
      </c>
      <c r="B2" s="163"/>
      <c r="C2" s="163"/>
      <c r="D2" s="163"/>
      <c r="E2" s="163"/>
      <c r="F2" s="163"/>
    </row>
    <row r="3" s="158" customFormat="1" spans="2:6">
      <c r="B3" s="164"/>
      <c r="C3" s="165"/>
      <c r="D3" s="165"/>
      <c r="E3" s="166" t="s">
        <v>1253</v>
      </c>
      <c r="F3" s="166"/>
    </row>
    <row r="4" s="158" customFormat="1" ht="17.25" customHeight="1" spans="1:6">
      <c r="A4" s="167" t="s">
        <v>1254</v>
      </c>
      <c r="B4" s="168" t="s">
        <v>1255</v>
      </c>
      <c r="C4" s="169"/>
      <c r="D4" s="170" t="s">
        <v>1256</v>
      </c>
      <c r="E4" s="171"/>
      <c r="F4" s="172"/>
    </row>
    <row r="5" s="158" customFormat="1" ht="17.25" customHeight="1" spans="1:6">
      <c r="A5" s="167"/>
      <c r="B5" s="168"/>
      <c r="C5" s="173" t="s">
        <v>1242</v>
      </c>
      <c r="D5" s="173" t="s">
        <v>1257</v>
      </c>
      <c r="E5" s="173" t="s">
        <v>1258</v>
      </c>
      <c r="F5" s="173" t="s">
        <v>1259</v>
      </c>
    </row>
    <row r="6" s="158" customFormat="1" ht="17.25" customHeight="1" spans="1:6">
      <c r="A6" s="174"/>
      <c r="B6" s="175" t="s">
        <v>1242</v>
      </c>
      <c r="C6" s="176"/>
      <c r="D6" s="176"/>
      <c r="E6" s="176">
        <f>E7+E8+E9</f>
        <v>0</v>
      </c>
      <c r="F6" s="176">
        <f>F7+F8+F9</f>
        <v>0</v>
      </c>
    </row>
    <row r="7" s="158" customFormat="1" ht="17.25" customHeight="1" spans="1:6">
      <c r="A7" s="174">
        <v>1</v>
      </c>
      <c r="B7" s="177" t="s">
        <v>1260</v>
      </c>
      <c r="C7" s="176"/>
      <c r="D7" s="176"/>
      <c r="E7" s="176"/>
      <c r="F7" s="176"/>
    </row>
    <row r="8" s="158" customFormat="1" ht="17.25" customHeight="1" spans="1:6">
      <c r="A8" s="174">
        <v>2</v>
      </c>
      <c r="B8" s="178" t="s">
        <v>1261</v>
      </c>
      <c r="C8" s="176"/>
      <c r="E8" s="176"/>
      <c r="F8" s="176"/>
    </row>
    <row r="9" s="158" customFormat="1" ht="17.25" customHeight="1" spans="1:6">
      <c r="A9" s="174">
        <v>3</v>
      </c>
      <c r="B9" s="178" t="s">
        <v>1262</v>
      </c>
      <c r="C9" s="179">
        <v>249094.4</v>
      </c>
      <c r="D9" s="179">
        <v>249094.4</v>
      </c>
      <c r="E9" s="176"/>
      <c r="F9" s="176"/>
    </row>
    <row r="10" s="157" customFormat="1" ht="14.25" spans="2:9">
      <c r="B10" s="160"/>
      <c r="C10" s="160"/>
      <c r="D10" s="160"/>
      <c r="E10" s="160"/>
      <c r="F10" s="160"/>
      <c r="G10" s="160"/>
      <c r="H10" s="160"/>
      <c r="I10" s="160"/>
    </row>
  </sheetData>
  <mergeCells count="5">
    <mergeCell ref="A2:F2"/>
    <mergeCell ref="E3:F3"/>
    <mergeCell ref="D4:F4"/>
    <mergeCell ref="A4:A5"/>
    <mergeCell ref="B4:B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C15" sqref="C15"/>
    </sheetView>
  </sheetViews>
  <sheetFormatPr defaultColWidth="9" defaultRowHeight="13.5" outlineLevelCol="3"/>
  <cols>
    <col min="1" max="1" width="44.875" customWidth="1"/>
    <col min="2" max="2" width="33.5" customWidth="1"/>
    <col min="3" max="4" width="44.875" customWidth="1"/>
  </cols>
  <sheetData>
    <row r="1" ht="14.25" spans="1:4">
      <c r="A1" s="149" t="s">
        <v>1263</v>
      </c>
      <c r="B1" s="9"/>
      <c r="C1" s="9"/>
      <c r="D1" s="9"/>
    </row>
    <row r="2" ht="25.5" spans="1:4">
      <c r="A2" s="150" t="s">
        <v>1264</v>
      </c>
      <c r="B2" s="151"/>
      <c r="C2" s="151"/>
      <c r="D2" s="151"/>
    </row>
    <row r="3" ht="20.25" spans="1:4">
      <c r="A3" s="12"/>
      <c r="B3" s="13"/>
      <c r="C3" s="152" t="s">
        <v>2</v>
      </c>
      <c r="D3" s="153"/>
    </row>
    <row r="4" ht="40.5" spans="1:4">
      <c r="A4" s="44" t="s">
        <v>1265</v>
      </c>
      <c r="B4" s="19" t="s">
        <v>1266</v>
      </c>
      <c r="C4" s="19" t="s">
        <v>1267</v>
      </c>
      <c r="D4" s="20" t="s">
        <v>1268</v>
      </c>
    </row>
    <row r="5" ht="18.75" spans="1:4">
      <c r="A5" s="154" t="s">
        <v>1269</v>
      </c>
      <c r="B5" s="155">
        <f>SUBTOTAL(9,B6:B14)</f>
        <v>0</v>
      </c>
      <c r="C5" s="155">
        <f>SUBTOTAL(9,C6:C14)</f>
        <v>0</v>
      </c>
      <c r="D5" s="131" t="str">
        <f>IFERROR(C5/B5*100,"")</f>
        <v/>
      </c>
    </row>
    <row r="6" ht="18.75" spans="1:4">
      <c r="A6" s="26" t="s">
        <v>1270</v>
      </c>
      <c r="B6" s="156"/>
      <c r="C6" s="156"/>
      <c r="D6" s="122"/>
    </row>
    <row r="7" ht="18.75" spans="1:4">
      <c r="A7" s="25" t="s">
        <v>1271</v>
      </c>
      <c r="B7" s="22"/>
      <c r="C7" s="22"/>
      <c r="D7" s="122"/>
    </row>
    <row r="8" ht="18.75" spans="1:4">
      <c r="A8" s="25" t="s">
        <v>1272</v>
      </c>
      <c r="B8" s="22"/>
      <c r="C8" s="22"/>
      <c r="D8" s="122"/>
    </row>
    <row r="9" ht="18.75" spans="1:4">
      <c r="A9" s="25" t="s">
        <v>1273</v>
      </c>
      <c r="B9" s="22"/>
      <c r="C9" s="22"/>
      <c r="D9" s="122"/>
    </row>
    <row r="10" ht="18.75" spans="1:4">
      <c r="A10" s="25" t="s">
        <v>1274</v>
      </c>
      <c r="B10" s="22"/>
      <c r="C10" s="22"/>
      <c r="D10" s="122"/>
    </row>
    <row r="11" ht="18.75" spans="1:4">
      <c r="A11" s="25" t="s">
        <v>1275</v>
      </c>
      <c r="B11" s="22"/>
      <c r="C11" s="22"/>
      <c r="D11" s="122"/>
    </row>
    <row r="12" ht="18.75" spans="1:4">
      <c r="A12" s="25" t="s">
        <v>1276</v>
      </c>
      <c r="B12" s="22"/>
      <c r="C12" s="22"/>
      <c r="D12" s="122"/>
    </row>
    <row r="13" ht="18.75" spans="1:4">
      <c r="A13" s="25" t="s">
        <v>1277</v>
      </c>
      <c r="B13" s="22"/>
      <c r="C13" s="22"/>
      <c r="D13" s="122"/>
    </row>
    <row r="14" ht="18.75" spans="1:4">
      <c r="A14" s="25" t="s">
        <v>1278</v>
      </c>
      <c r="B14" s="22"/>
      <c r="C14" s="22"/>
      <c r="D14" s="122"/>
    </row>
  </sheetData>
  <mergeCells count="2">
    <mergeCell ref="A2:D2"/>
    <mergeCell ref="C3:D3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"/>
  <sheetViews>
    <sheetView workbookViewId="0">
      <selection activeCell="A2" sqref="A2:D2"/>
    </sheetView>
  </sheetViews>
  <sheetFormatPr defaultColWidth="9" defaultRowHeight="13.5" outlineLevelCol="3"/>
  <cols>
    <col min="1" max="4" width="44.875" customWidth="1"/>
  </cols>
  <sheetData>
    <row r="1" s="1" customFormat="1" ht="30" customHeight="1" spans="1:4">
      <c r="A1" s="141" t="s">
        <v>1279</v>
      </c>
      <c r="B1" s="9"/>
      <c r="C1" s="9"/>
      <c r="D1" s="9"/>
    </row>
    <row r="2" s="38" customFormat="1" ht="33" customHeight="1" spans="1:4">
      <c r="A2" s="142" t="s">
        <v>1280</v>
      </c>
      <c r="B2" s="142"/>
      <c r="C2" s="142"/>
      <c r="D2" s="142"/>
    </row>
    <row r="3" s="38" customFormat="1" ht="21" customHeight="1" spans="1:4">
      <c r="A3" s="143"/>
      <c r="B3" s="143"/>
      <c r="C3" s="144" t="s">
        <v>2</v>
      </c>
      <c r="D3" s="144"/>
    </row>
    <row r="4" s="38" customFormat="1" ht="51" customHeight="1" spans="1:4">
      <c r="A4" s="44" t="s">
        <v>23</v>
      </c>
      <c r="B4" s="145" t="s">
        <v>1281</v>
      </c>
      <c r="C4" s="145" t="s">
        <v>1282</v>
      </c>
      <c r="D4" s="20" t="s">
        <v>1268</v>
      </c>
    </row>
    <row r="5" s="140" customFormat="1" ht="30" customHeight="1" spans="1:4">
      <c r="A5" s="49" t="s">
        <v>1283</v>
      </c>
      <c r="B5" s="146">
        <f>B6+B10+B30+B33+B39+B43</f>
        <v>0</v>
      </c>
      <c r="C5" s="146">
        <f>C6+C10+C30+C33+C39+C43</f>
        <v>0</v>
      </c>
      <c r="D5" s="131" t="str">
        <f>IFERROR(C5/B5*100,"")</f>
        <v/>
      </c>
    </row>
    <row r="6" s="99" customFormat="1" ht="23.1" customHeight="1" spans="1:4">
      <c r="A6" s="24" t="s">
        <v>456</v>
      </c>
      <c r="B6" s="147"/>
      <c r="C6" s="147"/>
      <c r="D6" s="122"/>
    </row>
    <row r="7" s="99" customFormat="1" ht="23.1" customHeight="1" spans="1:4">
      <c r="A7" s="24" t="s">
        <v>1284</v>
      </c>
      <c r="B7" s="147"/>
      <c r="C7" s="147"/>
      <c r="D7" s="122"/>
    </row>
    <row r="8" s="99" customFormat="1" ht="23.1" customHeight="1" spans="1:4">
      <c r="A8" s="24" t="s">
        <v>1285</v>
      </c>
      <c r="B8" s="147"/>
      <c r="C8" s="147"/>
      <c r="D8" s="122"/>
    </row>
    <row r="9" s="99" customFormat="1" ht="23.1" customHeight="1" spans="1:4">
      <c r="A9" s="24" t="s">
        <v>1286</v>
      </c>
      <c r="B9" s="147"/>
      <c r="C9" s="147"/>
      <c r="D9" s="122"/>
    </row>
    <row r="10" s="99" customFormat="1" ht="23.1" customHeight="1" spans="1:4">
      <c r="A10" s="24" t="s">
        <v>699</v>
      </c>
      <c r="B10" s="147"/>
      <c r="C10" s="147"/>
      <c r="D10" s="122"/>
    </row>
    <row r="11" s="99" customFormat="1" ht="23.1" customHeight="1" spans="1:4">
      <c r="A11" s="24" t="s">
        <v>1287</v>
      </c>
      <c r="B11" s="147"/>
      <c r="C11" s="147"/>
      <c r="D11" s="122"/>
    </row>
    <row r="12" s="99" customFormat="1" ht="23.1" customHeight="1" spans="1:4">
      <c r="A12" s="24" t="s">
        <v>1288</v>
      </c>
      <c r="B12" s="147"/>
      <c r="C12" s="147"/>
      <c r="D12" s="122"/>
    </row>
    <row r="13" s="99" customFormat="1" ht="23.1" customHeight="1" spans="1:4">
      <c r="A13" s="24" t="s">
        <v>1289</v>
      </c>
      <c r="B13" s="147"/>
      <c r="C13" s="147"/>
      <c r="D13" s="122"/>
    </row>
    <row r="14" s="99" customFormat="1" ht="23.1" customHeight="1" spans="1:4">
      <c r="A14" s="24" t="s">
        <v>1290</v>
      </c>
      <c r="B14" s="147"/>
      <c r="C14" s="147"/>
      <c r="D14" s="122"/>
    </row>
    <row r="15" s="99" customFormat="1" ht="23.1" customHeight="1" spans="1:4">
      <c r="A15" s="24" t="s">
        <v>1291</v>
      </c>
      <c r="B15" s="147"/>
      <c r="C15" s="147"/>
      <c r="D15" s="122"/>
    </row>
    <row r="16" s="99" customFormat="1" ht="23.1" customHeight="1" spans="1:4">
      <c r="A16" s="24" t="s">
        <v>1292</v>
      </c>
      <c r="B16" s="147"/>
      <c r="C16" s="147"/>
      <c r="D16" s="122"/>
    </row>
    <row r="17" s="99" customFormat="1" ht="23.1" customHeight="1" spans="1:4">
      <c r="A17" s="24" t="s">
        <v>1293</v>
      </c>
      <c r="B17" s="147"/>
      <c r="C17" s="147"/>
      <c r="D17" s="122"/>
    </row>
    <row r="18" s="99" customFormat="1" ht="23.1" customHeight="1" spans="1:4">
      <c r="A18" s="24" t="s">
        <v>1294</v>
      </c>
      <c r="B18" s="147"/>
      <c r="C18" s="147"/>
      <c r="D18" s="122"/>
    </row>
    <row r="19" s="99" customFormat="1" ht="23.1" customHeight="1" spans="1:4">
      <c r="A19" s="24" t="s">
        <v>1295</v>
      </c>
      <c r="B19" s="147"/>
      <c r="C19" s="147"/>
      <c r="D19" s="122"/>
    </row>
    <row r="20" s="99" customFormat="1" ht="23.1" customHeight="1" spans="1:4">
      <c r="A20" s="24" t="s">
        <v>1296</v>
      </c>
      <c r="B20" s="147"/>
      <c r="C20" s="147"/>
      <c r="D20" s="122"/>
    </row>
    <row r="21" s="99" customFormat="1" ht="23.1" customHeight="1" spans="1:4">
      <c r="A21" s="24" t="s">
        <v>1297</v>
      </c>
      <c r="B21" s="147"/>
      <c r="C21" s="147"/>
      <c r="D21" s="122"/>
    </row>
    <row r="22" s="99" customFormat="1" ht="23.1" customHeight="1" spans="1:4">
      <c r="A22" s="24" t="s">
        <v>1298</v>
      </c>
      <c r="B22" s="147"/>
      <c r="C22" s="147"/>
      <c r="D22" s="122"/>
    </row>
    <row r="23" s="99" customFormat="1" ht="23.1" customHeight="1" spans="1:4">
      <c r="A23" s="24" t="s">
        <v>1299</v>
      </c>
      <c r="B23" s="147"/>
      <c r="C23" s="147"/>
      <c r="D23" s="122"/>
    </row>
    <row r="24" s="99" customFormat="1" ht="23.1" customHeight="1" spans="1:4">
      <c r="A24" s="24" t="s">
        <v>1300</v>
      </c>
      <c r="B24" s="147"/>
      <c r="C24" s="147"/>
      <c r="D24" s="122"/>
    </row>
    <row r="25" s="99" customFormat="1" ht="23.1" customHeight="1" spans="1:4">
      <c r="A25" s="24" t="s">
        <v>1301</v>
      </c>
      <c r="B25" s="147"/>
      <c r="C25" s="147"/>
      <c r="D25" s="122"/>
    </row>
    <row r="26" s="99" customFormat="1" ht="23.1" customHeight="1" spans="1:4">
      <c r="A26" s="24" t="s">
        <v>1302</v>
      </c>
      <c r="B26" s="147"/>
      <c r="C26" s="147"/>
      <c r="D26" s="122"/>
    </row>
    <row r="27" s="99" customFormat="1" ht="23.1" customHeight="1" spans="1:4">
      <c r="A27" s="24" t="s">
        <v>1303</v>
      </c>
      <c r="B27" s="147"/>
      <c r="C27" s="147"/>
      <c r="D27" s="122"/>
    </row>
    <row r="28" s="99" customFormat="1" ht="23.1" customHeight="1" spans="1:4">
      <c r="A28" s="24" t="s">
        <v>1304</v>
      </c>
      <c r="B28" s="147"/>
      <c r="C28" s="147"/>
      <c r="D28" s="122"/>
    </row>
    <row r="29" s="99" customFormat="1" ht="23.1" customHeight="1" spans="1:4">
      <c r="A29" s="24" t="s">
        <v>1290</v>
      </c>
      <c r="B29" s="147"/>
      <c r="C29" s="147"/>
      <c r="D29" s="122"/>
    </row>
    <row r="30" s="99" customFormat="1" ht="23.1" customHeight="1" spans="1:4">
      <c r="A30" s="24" t="s">
        <v>719</v>
      </c>
      <c r="B30" s="147"/>
      <c r="C30" s="147"/>
      <c r="D30" s="122"/>
    </row>
    <row r="31" s="99" customFormat="1" ht="23.1" customHeight="1" spans="1:4">
      <c r="A31" s="24" t="s">
        <v>1284</v>
      </c>
      <c r="B31" s="147"/>
      <c r="C31" s="147"/>
      <c r="D31" s="122"/>
    </row>
    <row r="32" s="99" customFormat="1" ht="23.1" customHeight="1" spans="1:4">
      <c r="A32" s="24" t="s">
        <v>1285</v>
      </c>
      <c r="B32" s="147"/>
      <c r="C32" s="147"/>
      <c r="D32" s="122"/>
    </row>
    <row r="33" s="99" customFormat="1" ht="23.1" customHeight="1" spans="1:4">
      <c r="A33" s="24" t="s">
        <v>1081</v>
      </c>
      <c r="B33" s="147"/>
      <c r="C33" s="147"/>
      <c r="D33" s="122"/>
    </row>
    <row r="34" s="99" customFormat="1" ht="23.1" customHeight="1" spans="1:4">
      <c r="A34" s="24" t="s">
        <v>1305</v>
      </c>
      <c r="B34" s="147"/>
      <c r="C34" s="147"/>
      <c r="D34" s="122"/>
    </row>
    <row r="35" s="99" customFormat="1" ht="23.1" customHeight="1" spans="1:4">
      <c r="A35" s="24" t="s">
        <v>1306</v>
      </c>
      <c r="B35" s="148"/>
      <c r="C35" s="147"/>
      <c r="D35" s="122"/>
    </row>
    <row r="36" s="99" customFormat="1" ht="23.1" customHeight="1" spans="1:4">
      <c r="A36" s="24" t="s">
        <v>1307</v>
      </c>
      <c r="B36" s="147"/>
      <c r="C36" s="147"/>
      <c r="D36" s="122"/>
    </row>
    <row r="37" s="99" customFormat="1" ht="23.1" customHeight="1" spans="1:4">
      <c r="A37" s="24" t="s">
        <v>1308</v>
      </c>
      <c r="B37" s="147"/>
      <c r="C37" s="147"/>
      <c r="D37" s="122"/>
    </row>
    <row r="38" s="38" customFormat="1" ht="23.1" customHeight="1" spans="1:4">
      <c r="A38" s="24" t="s">
        <v>1309</v>
      </c>
      <c r="B38" s="147"/>
      <c r="C38" s="147"/>
      <c r="D38" s="122"/>
    </row>
    <row r="39" s="99" customFormat="1" ht="23.1" customHeight="1" spans="1:4">
      <c r="A39" s="24" t="s">
        <v>1082</v>
      </c>
      <c r="B39" s="147"/>
      <c r="C39" s="147"/>
      <c r="D39" s="122"/>
    </row>
    <row r="40" s="99" customFormat="1" ht="23.1" customHeight="1" spans="1:4">
      <c r="A40" s="24" t="s">
        <v>1310</v>
      </c>
      <c r="B40" s="147"/>
      <c r="C40" s="147"/>
      <c r="D40" s="122"/>
    </row>
    <row r="41" s="99" customFormat="1" ht="23.1" customHeight="1" spans="1:4">
      <c r="A41" s="24" t="s">
        <v>1311</v>
      </c>
      <c r="B41" s="147"/>
      <c r="C41" s="147"/>
      <c r="D41" s="122"/>
    </row>
    <row r="42" s="99" customFormat="1" ht="23.1" customHeight="1" spans="1:4">
      <c r="A42" s="24" t="s">
        <v>1312</v>
      </c>
      <c r="B42" s="147"/>
      <c r="C42" s="147"/>
      <c r="D42" s="122"/>
    </row>
    <row r="43" s="1" customFormat="1" ht="23.1" customHeight="1" spans="1:4">
      <c r="A43" s="24" t="s">
        <v>1094</v>
      </c>
      <c r="B43" s="147"/>
      <c r="C43" s="147"/>
      <c r="D43" s="122"/>
    </row>
    <row r="44" s="1" customFormat="1" ht="23.1" customHeight="1" spans="1:4">
      <c r="A44" s="24" t="s">
        <v>1313</v>
      </c>
      <c r="B44" s="147"/>
      <c r="C44" s="147"/>
      <c r="D44" s="122"/>
    </row>
    <row r="45" s="1" customFormat="1" ht="23.1" customHeight="1" spans="1:4">
      <c r="A45" s="24" t="s">
        <v>1314</v>
      </c>
      <c r="B45" s="147"/>
      <c r="C45" s="147"/>
      <c r="D45" s="122"/>
    </row>
    <row r="46" s="1" customFormat="1" ht="23.1" customHeight="1" spans="1:4">
      <c r="A46" s="24" t="s">
        <v>1315</v>
      </c>
      <c r="B46" s="147"/>
      <c r="C46" s="147"/>
      <c r="D46" s="122"/>
    </row>
  </sheetData>
  <mergeCells count="2">
    <mergeCell ref="A2:D2"/>
    <mergeCell ref="C3:D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镇一般总</vt:lpstr>
      <vt:lpstr>镇一般收</vt:lpstr>
      <vt:lpstr>镇一般支</vt:lpstr>
      <vt:lpstr>镇一般支明细</vt:lpstr>
      <vt:lpstr>镇一般经济分类 </vt:lpstr>
      <vt:lpstr>镇三公经费</vt:lpstr>
      <vt:lpstr>镇政府采购</vt:lpstr>
      <vt:lpstr>政府性基金收</vt:lpstr>
      <vt:lpstr>政府性基金支</vt:lpstr>
      <vt:lpstr>政府性基金收支</vt:lpstr>
      <vt:lpstr>政府购买服务预算表</vt:lpstr>
      <vt:lpstr>政府购买服务参考目录</vt:lpstr>
      <vt:lpstr>国资收</vt:lpstr>
      <vt:lpstr>国资支</vt:lpstr>
      <vt:lpstr>国资收支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王一博</dc:creator>
  <cp:lastModifiedBy>财务</cp:lastModifiedBy>
  <dcterms:created xsi:type="dcterms:W3CDTF">2022-05-24T01:59:00Z</dcterms:created>
  <cp:lastPrinted>2025-02-24T02:22:00Z</cp:lastPrinted>
  <dcterms:modified xsi:type="dcterms:W3CDTF">2025-02-26T01:53:59Z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ICV">
    <vt:lpwstr>746DF088C29F4245B691D6E5974842E2_12</vt:lpwstr>
  </property>
</Properties>
</file>